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OFA" sheetId="1" r:id="rId1"/>
    <sheet name="BalanceSheet" sheetId="2" r:id="rId2"/>
    <sheet name="Notes1" sheetId="3" r:id="rId3"/>
    <sheet name="Notes2" sheetId="4" r:id="rId4"/>
    <sheet name="Notes3" sheetId="5" r:id="rId5"/>
    <sheet name="Note 4" sheetId="6" r:id="rId6"/>
  </sheets>
  <definedNames>
    <definedName name="_xlnm.Print_Area" localSheetId="1">'BalanceSheet'!$B$1:$H$60</definedName>
    <definedName name="_xlnm.Print_Area" localSheetId="2">'Notes1'!$A$1:$I$48</definedName>
    <definedName name="_xlnm.Print_Area" localSheetId="3">'Notes2'!$A$1:$G$68</definedName>
    <definedName name="_xlnm.Print_Area" localSheetId="4">'Notes3'!$A$1:$G$74</definedName>
    <definedName name="_xlnm.Print_Area" localSheetId="0">'SOFA'!$B$1:$H$45</definedName>
  </definedNames>
  <calcPr fullCalcOnLoad="1"/>
</workbook>
</file>

<file path=xl/sharedStrings.xml><?xml version="1.0" encoding="utf-8"?>
<sst xmlns="http://schemas.openxmlformats.org/spreadsheetml/2006/main" count="271" uniqueCount="226">
  <si>
    <t>THE TROLLEYBUS MUSEUM COMPANY LIMITED</t>
  </si>
  <si>
    <t>(LIMITED BY GUARANTEE)</t>
  </si>
  <si>
    <t>STATEMENT OF FINANCIAL AFFAIRS</t>
  </si>
  <si>
    <t>Notes</t>
  </si>
  <si>
    <t>Unrestricted</t>
  </si>
  <si>
    <t>Restricted</t>
  </si>
  <si>
    <t>Total</t>
  </si>
  <si>
    <t>INCOMING RESOURCES</t>
  </si>
  <si>
    <t>£</t>
  </si>
  <si>
    <t xml:space="preserve">      £</t>
  </si>
  <si>
    <t>Subscriptions</t>
  </si>
  <si>
    <t>Donations</t>
  </si>
  <si>
    <t>Collections at Meetings</t>
  </si>
  <si>
    <t xml:space="preserve">Advertisements </t>
  </si>
  <si>
    <t>TOTAL INCOMING RESOURCES</t>
  </si>
  <si>
    <t>RESOURCES EXPENDED</t>
  </si>
  <si>
    <t>Storage</t>
  </si>
  <si>
    <t>Trolleybus Restoration</t>
  </si>
  <si>
    <t>Magazine Printing Costs</t>
  </si>
  <si>
    <t>Advertising and Publicity</t>
  </si>
  <si>
    <t>Officers' Expenses</t>
  </si>
  <si>
    <t>Travel Expenses</t>
  </si>
  <si>
    <t>General Expenses</t>
  </si>
  <si>
    <t>TOTAL RESOURCES EXPENDED</t>
  </si>
  <si>
    <t>Net Movement in Funds</t>
  </si>
  <si>
    <t>FIXED ASSETS</t>
  </si>
  <si>
    <t>Investments</t>
  </si>
  <si>
    <t>CURRENT ASSETS</t>
  </si>
  <si>
    <t>Stocks</t>
  </si>
  <si>
    <t>Debtors</t>
  </si>
  <si>
    <t>Cash at bank and in hand</t>
  </si>
  <si>
    <t>CREDITORS:</t>
  </si>
  <si>
    <t>Amounts falling due within one year</t>
  </si>
  <si>
    <t>NET CURRENT ASSETS</t>
  </si>
  <si>
    <t>NET ASSETS</t>
  </si>
  <si>
    <t>FUNDS</t>
  </si>
  <si>
    <t>Unrestricted Funds</t>
  </si>
  <si>
    <t>.- General Funds</t>
  </si>
  <si>
    <t>.- Designated Funds</t>
  </si>
  <si>
    <t>Restricted Funds</t>
  </si>
  <si>
    <t>TOTAL FUNDS</t>
  </si>
  <si>
    <t xml:space="preserve">NOTES TO THE FINANCIAL STATEMENTS </t>
  </si>
  <si>
    <t>ACCOUNTING POLICIES</t>
  </si>
  <si>
    <t xml:space="preserve">Donations and income tax reclaimed thereon are included in full in the </t>
  </si>
  <si>
    <t>together with a fair allocation of management and support costs.</t>
  </si>
  <si>
    <t>Unrestricted funds are donations and other income received or generated for the objects</t>
  </si>
  <si>
    <t>of the charity without further specified purpose and are available as general funds.</t>
  </si>
  <si>
    <t>COST OF SALES</t>
  </si>
  <si>
    <t>Purchases</t>
  </si>
  <si>
    <t>The restricted cost of sales represents the purchase of "No Trolleys Round the Square", the proceeds of which</t>
  </si>
  <si>
    <t>are in aid of Bournemouth 202 Fund.</t>
  </si>
  <si>
    <t>DONATIONS</t>
  </si>
  <si>
    <t xml:space="preserve">For restoration </t>
  </si>
  <si>
    <t>For storage</t>
  </si>
  <si>
    <t>Unrestricted-for the general purposes of the charity.</t>
  </si>
  <si>
    <t>From individual supporters</t>
  </si>
  <si>
    <t xml:space="preserve">INCOME TAX RECLAIMED ON GIFT AID DONATIONS </t>
  </si>
  <si>
    <t xml:space="preserve">The aggregate amount of expenses reimbursed to </t>
  </si>
  <si>
    <t>Amount of expenses donated back to the Charity for Gift Aid Claim</t>
  </si>
  <si>
    <t xml:space="preserve">The nature of the reimbursements were for magazine postage, general postage, telephone, stationery, storage, </t>
  </si>
  <si>
    <t>subscription renewal and travel expenses. .</t>
  </si>
  <si>
    <t>TAXATION</t>
  </si>
  <si>
    <t>The Company is not subject to UK Corporation Tax in view of its charitable status.</t>
  </si>
  <si>
    <t>Directors' valuation of investment</t>
  </si>
  <si>
    <t>Publications, videos and models for re-sale</t>
  </si>
  <si>
    <t>DEBTORS</t>
  </si>
  <si>
    <t>Trade Creditors</t>
  </si>
  <si>
    <t>Other Creditors</t>
  </si>
  <si>
    <t>RESTRICTED FUNDS</t>
  </si>
  <si>
    <t>Incoming</t>
  </si>
  <si>
    <t>Outgoing</t>
  </si>
  <si>
    <t>Restoration-Wolverhampton 654</t>
  </si>
  <si>
    <t>RELATED PARTY TRANSACTIONS</t>
  </si>
  <si>
    <t>ANALYSIS OF NET ASSETS BETWEEN FUNDS</t>
  </si>
  <si>
    <t xml:space="preserve">Restricted </t>
  </si>
  <si>
    <t>Funds</t>
  </si>
  <si>
    <t>Current Assets</t>
  </si>
  <si>
    <t>Creditors: Amounts Falling Due Within One Year</t>
  </si>
  <si>
    <t>TOTAL NET ASSETS</t>
  </si>
  <si>
    <t>NOTES TO THE FINANCIAL STATEMENTS (Continued)</t>
  </si>
  <si>
    <t>Less Cost of Sales</t>
  </si>
  <si>
    <t>Sales</t>
  </si>
  <si>
    <t>Gross Profit</t>
  </si>
  <si>
    <t>OTHER INCOME</t>
  </si>
  <si>
    <t xml:space="preserve">Income Tax reclaimed on Gift Aid Donations </t>
  </si>
  <si>
    <t>Bank Deposit Interest Received-Gross</t>
  </si>
  <si>
    <t>Bank Charges</t>
  </si>
  <si>
    <t>1.1 Accounting Convention</t>
  </si>
  <si>
    <t>The financial statements are prepared under the historical cost convention, and in</t>
  </si>
  <si>
    <t xml:space="preserve">(effective June 2002). </t>
  </si>
  <si>
    <t>1.2 Compliance with Accounting Standards</t>
  </si>
  <si>
    <t>1.4 Investment</t>
  </si>
  <si>
    <t>1.3 Collection and Archives</t>
  </si>
  <si>
    <t>1.5 Stock</t>
  </si>
  <si>
    <t>1.6 Donations and Income Tax reclaimed thereon</t>
  </si>
  <si>
    <t>1.7 Restricted Funds</t>
  </si>
  <si>
    <t>1.8 Unrestricted Funds</t>
  </si>
  <si>
    <t>Designated funds are unrestricted funds earmarked by the Directors for particular purposes.</t>
  </si>
  <si>
    <t>and follow the recommendations in "Accounting and Reporting by Charities:</t>
  </si>
  <si>
    <t xml:space="preserve">In accordance with 'best practice' advice for museums and collections, the Board of </t>
  </si>
  <si>
    <t>Directors have agreed that all additions to trolleybuses and archive material, which are</t>
  </si>
  <si>
    <t>This was agreed at the A.G.M.held on 21 January 1995.</t>
  </si>
  <si>
    <t>Restricted funds are to be used for specified purposes as laid down by the donor.</t>
  </si>
  <si>
    <t xml:space="preserve">Expenditure which meets these criteria is identified to the fund, </t>
  </si>
  <si>
    <t>1.9 Designated Funds</t>
  </si>
  <si>
    <t>accordance with the Financial Reporting Standard for Smaller Entities</t>
  </si>
  <si>
    <t>The financial statements are prepared in accordance with applicable accounting standards</t>
  </si>
  <si>
    <t>important to our charitable status will be charged to "Resources Expended" on acquisition</t>
  </si>
  <si>
    <t>Statement of Financial Activities when received.</t>
  </si>
  <si>
    <t>Stock is valued at the lower of cost and net realisable value.</t>
  </si>
  <si>
    <t>Fixed Asset Investment is stated at cost less provision for diminution in value.</t>
  </si>
  <si>
    <t>continued………..</t>
  </si>
  <si>
    <t>NET INCOMING RESOURCES FOR THE YEAR</t>
  </si>
  <si>
    <t>TRUSTEE REMUNERATION</t>
  </si>
  <si>
    <t>No trustees (who are also directors) received any remuneration during the year.</t>
  </si>
  <si>
    <t>REIMBURSEMENT OF DIRECTORS' AND OTHER OFFICERS' EXPENSES</t>
  </si>
  <si>
    <t>Directors and Other Officers was</t>
  </si>
  <si>
    <t>FIXED ASSET INVESTMENT</t>
  </si>
  <si>
    <t>STOCK</t>
  </si>
  <si>
    <t>Other Debtors</t>
  </si>
  <si>
    <t>CREDITORS: Amounts falling due within one year</t>
  </si>
  <si>
    <t>The movements on the restricted funds of the charity were as follows</t>
  </si>
  <si>
    <t>From August 2000, an agreement was entered into with the East Anglia Transport Museum,</t>
  </si>
  <si>
    <t xml:space="preserve">where our former Director Ken Blacker is also a Director, that the aforesaid Museum would be </t>
  </si>
  <si>
    <t>able to operate our restored Trolleybus, Bournemouth 202 without charge, and at no expense</t>
  </si>
  <si>
    <t xml:space="preserve">to ourselves, excepting a major breakdown.  </t>
  </si>
  <si>
    <t>Investment</t>
  </si>
  <si>
    <t xml:space="preserve">This investment is a grant to Trolleybooks, an unincorporated association.Trolleybooks has been established as a joint venture for the </t>
  </si>
  <si>
    <t>publication of  books on trolleybuses. The Company's interest in this joint venture is 50%.</t>
  </si>
  <si>
    <t>The directors have not considered it appropriate to incorporate any undistributed profit from the joint venture into these accounts.</t>
  </si>
  <si>
    <t>Total Funds</t>
  </si>
  <si>
    <t>Investment in unlisted UK organisation at Cost</t>
  </si>
  <si>
    <t>UNRESTRICTED FUNDS</t>
  </si>
  <si>
    <t>The Directors have designated the following sum to help launch</t>
  </si>
  <si>
    <t>future Trolleybooks publications</t>
  </si>
  <si>
    <t>FOR THE YEAR ENDED 30 SEPTEMBER 2006</t>
  </si>
  <si>
    <t>I G MARTIN</t>
  </si>
  <si>
    <t>At 30/9/2006</t>
  </si>
  <si>
    <t>Opening</t>
  </si>
  <si>
    <t>Donation Given</t>
  </si>
  <si>
    <t xml:space="preserve"> Meeting Room Hire</t>
  </si>
  <si>
    <t xml:space="preserve">AGM Costs </t>
  </si>
  <si>
    <t>Statement of Recommended Practice (SORP) issued in 2005 ."</t>
  </si>
  <si>
    <t>Magazine Postage</t>
  </si>
  <si>
    <t>Respective responsibilities of Directors’ and Examiner</t>
  </si>
  <si>
    <t>It is my responsibility to:</t>
  </si>
  <si>
    <t xml:space="preserve">examine the accounts (under section 43(3)(a) of the 1993 Act); </t>
  </si>
  <si>
    <t>Basis of independent examiner’s report</t>
  </si>
  <si>
    <t>Independent examiner’s statement</t>
  </si>
  <si>
    <t>In connection with my examination, no matter has come to my attention:</t>
  </si>
  <si>
    <t>(1) which gives me reasonable cause to believe that in any material respect the requirements</t>
  </si>
  <si>
    <t xml:space="preserve">to keep accounting records in accordance with section 41 of the 1993 Act; and </t>
  </si>
  <si>
    <t>Name:</t>
  </si>
  <si>
    <t xml:space="preserve">Address </t>
  </si>
  <si>
    <t xml:space="preserve">Dated </t>
  </si>
  <si>
    <t xml:space="preserve">The charity’s directors are responsible for the preparation of the accounts.  </t>
  </si>
  <si>
    <t>The charity’s directors consider that an audit is not required for this year (under section 43(2)</t>
  </si>
  <si>
    <t>of the Charities Act 1993 (the 1993 Act)) and that an independent examination is needed.</t>
  </si>
  <si>
    <t xml:space="preserve">to follow the procedures laid down in the General Directions given by the Charity Commissioners </t>
  </si>
  <si>
    <t>(under section 43(7)(b) of the 1993 Act); and to state whether particular matters</t>
  </si>
  <si>
    <t xml:space="preserve">have come to my attention. </t>
  </si>
  <si>
    <t>My examination was carried out in accordance with the General Directions given by the Charity Commissioners.</t>
  </si>
  <si>
    <t xml:space="preserve">accounts presented with those records. It also includes consideration of any unusual items or disclosures </t>
  </si>
  <si>
    <t>in the accounts, and seeking explanations from you as directors concerning any such matters.</t>
  </si>
  <si>
    <t>and consequently I do not express an audit opinion on the view given by the accounts.</t>
  </si>
  <si>
    <t xml:space="preserve">An examination includes a review of the accounting records kept by the charity and a comparison of the </t>
  </si>
  <si>
    <t xml:space="preserve">The procedures undertaken do not provide all the evidence that would be required in an audit, </t>
  </si>
  <si>
    <t>to prepare accounts which accord with the accounting records and comply with the</t>
  </si>
  <si>
    <t>accounting requirements of the 1993 Act have not been met;</t>
  </si>
  <si>
    <t>or</t>
  </si>
  <si>
    <t xml:space="preserve">(2) to which, in my opinion, attention should be drawn in order to enable a proper </t>
  </si>
  <si>
    <t>understanding of the accounts to be reached.</t>
  </si>
  <si>
    <t>DIRECTORS’ STATEMENT</t>
  </si>
  <si>
    <t>INDEPENDENT EXAMINER'S REPORT</t>
  </si>
  <si>
    <t>To the Member’s of "The Trolleybus Museum Company Limited”</t>
  </si>
  <si>
    <t>which are set out on pages 1 to 9.</t>
  </si>
  <si>
    <t>J G T Simpson</t>
  </si>
  <si>
    <t>29, Gresley Close</t>
  </si>
  <si>
    <t>Sutton Coldfield</t>
  </si>
  <si>
    <t>B75 5HT</t>
  </si>
  <si>
    <t>………………………………………….</t>
  </si>
  <si>
    <t>249A(1) of the Companies Act 1985.</t>
  </si>
  <si>
    <t>Members have not required the company to obtain an audit in accordance with section 249B(2)</t>
  </si>
  <si>
    <t>tion 249B(2)</t>
  </si>
  <si>
    <t>of the Companies Act 1985</t>
  </si>
  <si>
    <t>The directors acknowledge their responsibility for:</t>
  </si>
  <si>
    <t>i. ensuring the company keeps accounting records which comply with section 221;and</t>
  </si>
  <si>
    <t>ii. Preparing accounts which give a true and fair view of the state of affairs of the company as at</t>
  </si>
  <si>
    <t>the end of the financial year,and of its profit or loss for the financial year,in accordance with the</t>
  </si>
  <si>
    <t>The accounts have been prepared in accordance with the special provisions in Part VII of the</t>
  </si>
  <si>
    <t>Companies Act 1985 relating to small companies.</t>
  </si>
  <si>
    <t>Director</t>
  </si>
  <si>
    <t xml:space="preserve">requirements of section 226,and which otherwise comply with the requirements of the </t>
  </si>
  <si>
    <t xml:space="preserve"> </t>
  </si>
  <si>
    <t>BALANCE SHEET AT 30TH SEPTEMBER 2007</t>
  </si>
  <si>
    <t>30th September 2007</t>
  </si>
  <si>
    <t xml:space="preserve">  30th September 2006</t>
  </si>
  <si>
    <t>For the year ended 30 September 2007 the company was entitled to exemption under section</t>
  </si>
  <si>
    <t>FOR THE YEAR ENDING 30TH SEPTEMBER 2007</t>
  </si>
  <si>
    <t>Year  Ended 30th September 2007</t>
  </si>
  <si>
    <t>Year Ended 30th September 2006</t>
  </si>
  <si>
    <t>FOR THE YEAR ENDED 30 SEPTEMBER 2007</t>
  </si>
  <si>
    <t>At 30/9/2007</t>
  </si>
  <si>
    <t>I report on the accounts of the Company for the year ended 30 September 2007,</t>
  </si>
  <si>
    <t>Stock at 1  October 2006</t>
  </si>
  <si>
    <t>less Stock at 30 September 2007</t>
  </si>
  <si>
    <t>The accrual  £2,583 in the year represents the claim for one and one</t>
  </si>
  <si>
    <t xml:space="preserve"> half years as new legislation allows Financial Year claims</t>
  </si>
  <si>
    <t>Unrestricted funds at 30 September 2007</t>
  </si>
  <si>
    <t>Restoration - Hastings 45</t>
  </si>
  <si>
    <t>More than One Year</t>
  </si>
  <si>
    <t>Amounts falling due after more than</t>
  </si>
  <si>
    <t xml:space="preserve">one year </t>
  </si>
  <si>
    <t>Postage on sales</t>
  </si>
  <si>
    <t>Transport Trust</t>
  </si>
  <si>
    <t>Funds at 1 October 2006</t>
  </si>
  <si>
    <t>At 30 September 2007 the unrestricted fund stood at</t>
  </si>
  <si>
    <t>Release of Provision</t>
  </si>
  <si>
    <t>The stock and back numbers of "Trolleybus Magazine" having an approximate</t>
  </si>
  <si>
    <t>valued as detailed , are not included in the accounts due to their uncertain</t>
  </si>
  <si>
    <t>realisable value.</t>
  </si>
  <si>
    <t>Funds at 30 September 2007</t>
  </si>
  <si>
    <t>12(a)</t>
  </si>
  <si>
    <t>-</t>
  </si>
  <si>
    <t>The number of Directors and other Officers receiving reimbursement was 8 (2006-7).</t>
  </si>
  <si>
    <t>CREDITORS: Amounts falling due after one year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</si>
</sst>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809]dd\ mmmm\ yyyy"/>
    <numFmt numFmtId="167" formatCode="[$-809]dd\ mmmm\ yyyy;@"/>
    <numFmt numFmtId="168" formatCode="_-* #,##0.0_-;\-* #,##0.0_-;_-* &quot;-&quot;_-;_-@_-"/>
    <numFmt numFmtId="169" formatCode="_-* #,##0.00_-;\-* #,##0.00_-;_-* &quot;-&quot;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-* #,##0.000_-;\-* #,##0.0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18"/>
      <name val="Trebuchet MS"/>
      <family val="2"/>
    </font>
    <font>
      <b/>
      <sz val="10"/>
      <color indexed="8"/>
      <name val="Verdana"/>
      <family val="2"/>
    </font>
    <font>
      <b/>
      <sz val="18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4" fontId="9" fillId="0" borderId="0" xfId="0" applyNumberFormat="1" applyFont="1" applyAlignment="1">
      <alignment horizontal="center"/>
    </xf>
    <xf numFmtId="4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41" fontId="8" fillId="0" borderId="0" xfId="0" applyNumberFormat="1" applyFont="1" applyAlignment="1">
      <alignment horizontal="right"/>
    </xf>
    <xf numFmtId="41" fontId="8" fillId="0" borderId="0" xfId="0" applyNumberFormat="1" applyFont="1" applyAlignment="1">
      <alignment/>
    </xf>
    <xf numFmtId="41" fontId="8" fillId="0" borderId="1" xfId="0" applyNumberFormat="1" applyFont="1" applyBorder="1" applyAlignment="1">
      <alignment/>
    </xf>
    <xf numFmtId="41" fontId="8" fillId="0" borderId="1" xfId="0" applyNumberFormat="1" applyFont="1" applyBorder="1" applyAlignment="1">
      <alignment horizontal="right"/>
    </xf>
    <xf numFmtId="41" fontId="8" fillId="0" borderId="2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Alignment="1">
      <alignment horizontal="center"/>
    </xf>
    <xf numFmtId="41" fontId="8" fillId="0" borderId="2" xfId="0" applyNumberFormat="1" applyFont="1" applyBorder="1" applyAlignment="1">
      <alignment/>
    </xf>
    <xf numFmtId="41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165" fontId="8" fillId="0" borderId="3" xfId="15" applyNumberFormat="1" applyFont="1" applyBorder="1" applyAlignment="1">
      <alignment/>
    </xf>
    <xf numFmtId="165" fontId="8" fillId="0" borderId="0" xfId="15" applyNumberFormat="1" applyFont="1" applyAlignment="1">
      <alignment/>
    </xf>
    <xf numFmtId="165" fontId="8" fillId="0" borderId="2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/>
    </xf>
    <xf numFmtId="43" fontId="8" fillId="0" borderId="0" xfId="15" applyFont="1" applyAlignment="1">
      <alignment/>
    </xf>
    <xf numFmtId="41" fontId="8" fillId="0" borderId="3" xfId="15" applyNumberFormat="1" applyFont="1" applyBorder="1" applyAlignment="1">
      <alignment/>
    </xf>
    <xf numFmtId="41" fontId="8" fillId="0" borderId="0" xfId="15" applyNumberFormat="1" applyFont="1" applyAlignment="1">
      <alignment/>
    </xf>
    <xf numFmtId="41" fontId="8" fillId="0" borderId="2" xfId="15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43" fontId="8" fillId="0" borderId="0" xfId="15" applyFont="1" applyAlignment="1">
      <alignment horizontal="right"/>
    </xf>
    <xf numFmtId="167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2" xfId="0" applyNumberFormat="1" applyFont="1" applyBorder="1" applyAlignment="1">
      <alignment horizontal="right"/>
    </xf>
    <xf numFmtId="165" fontId="8" fillId="0" borderId="0" xfId="15" applyNumberFormat="1" applyFont="1" applyAlignment="1">
      <alignment horizontal="right"/>
    </xf>
    <xf numFmtId="165" fontId="8" fillId="0" borderId="2" xfId="15" applyNumberFormat="1" applyFont="1" applyBorder="1" applyAlignment="1">
      <alignment horizontal="right"/>
    </xf>
    <xf numFmtId="165" fontId="8" fillId="0" borderId="0" xfId="0" applyNumberFormat="1" applyFont="1" applyAlignment="1">
      <alignment/>
    </xf>
    <xf numFmtId="165" fontId="8" fillId="0" borderId="0" xfId="15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4" fontId="9" fillId="0" borderId="0" xfId="0" applyNumberFormat="1" applyFont="1" applyAlignment="1">
      <alignment horizontal="center"/>
    </xf>
    <xf numFmtId="44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2"/>
  <sheetViews>
    <sheetView tabSelected="1" zoomScale="90" zoomScaleNormal="90" workbookViewId="0" topLeftCell="A16">
      <selection activeCell="D27" sqref="D27"/>
    </sheetView>
  </sheetViews>
  <sheetFormatPr defaultColWidth="9.140625" defaultRowHeight="12.75"/>
  <cols>
    <col min="1" max="1" width="6.00390625" style="0" customWidth="1"/>
    <col min="2" max="2" width="37.421875" style="0" customWidth="1"/>
    <col min="3" max="3" width="10.00390625" style="1" customWidth="1"/>
    <col min="4" max="4" width="11.8515625" style="0" customWidth="1"/>
    <col min="5" max="5" width="9.28125" style="0" bestFit="1" customWidth="1"/>
    <col min="6" max="6" width="12.57421875" style="0" customWidth="1"/>
    <col min="7" max="7" width="12.140625" style="0" customWidth="1"/>
    <col min="8" max="8" width="11.140625" style="0" customWidth="1"/>
  </cols>
  <sheetData>
    <row r="1" spans="2:8" ht="12.75">
      <c r="B1" s="62" t="s">
        <v>0</v>
      </c>
      <c r="C1" s="62"/>
      <c r="D1" s="62"/>
      <c r="E1" s="62"/>
      <c r="F1" s="62"/>
      <c r="G1" s="62"/>
      <c r="H1" s="62"/>
    </row>
    <row r="2" spans="2:8" ht="12.75">
      <c r="B2" s="62" t="s">
        <v>1</v>
      </c>
      <c r="C2" s="62"/>
      <c r="D2" s="62"/>
      <c r="E2" s="62"/>
      <c r="F2" s="62"/>
      <c r="G2" s="62"/>
      <c r="H2" s="62"/>
    </row>
    <row r="4" spans="2:8" ht="12.75">
      <c r="B4" s="62" t="s">
        <v>2</v>
      </c>
      <c r="C4" s="62"/>
      <c r="D4" s="62"/>
      <c r="E4" s="62"/>
      <c r="F4" s="62"/>
      <c r="G4" s="62"/>
      <c r="H4" s="62"/>
    </row>
    <row r="5" spans="2:8" ht="12.75">
      <c r="B5" s="62" t="s">
        <v>198</v>
      </c>
      <c r="C5" s="62"/>
      <c r="D5" s="62"/>
      <c r="E5" s="62"/>
      <c r="F5" s="62"/>
      <c r="G5" s="62"/>
      <c r="H5" s="62"/>
    </row>
    <row r="7" spans="3:8" ht="51">
      <c r="C7" s="1" t="s">
        <v>3</v>
      </c>
      <c r="D7" s="61" t="s">
        <v>199</v>
      </c>
      <c r="E7" s="61"/>
      <c r="F7" s="61"/>
      <c r="H7" s="2" t="s">
        <v>200</v>
      </c>
    </row>
    <row r="8" spans="4:8" ht="12.75">
      <c r="D8" s="1" t="s">
        <v>4</v>
      </c>
      <c r="E8" s="1" t="s">
        <v>5</v>
      </c>
      <c r="F8" s="1" t="s">
        <v>6</v>
      </c>
      <c r="H8" s="1" t="s">
        <v>6</v>
      </c>
    </row>
    <row r="9" spans="4:8" ht="12.75">
      <c r="D9" s="1"/>
      <c r="E9" s="1"/>
      <c r="F9" s="1"/>
      <c r="H9" s="1"/>
    </row>
    <row r="10" spans="2:8" ht="12.75">
      <c r="B10" s="9" t="s">
        <v>7</v>
      </c>
      <c r="D10" s="3" t="s">
        <v>8</v>
      </c>
      <c r="E10" s="3" t="s">
        <v>8</v>
      </c>
      <c r="F10" s="3" t="s">
        <v>9</v>
      </c>
      <c r="H10" s="3" t="s">
        <v>8</v>
      </c>
    </row>
    <row r="11" spans="2:8" ht="12.75">
      <c r="B11" t="s">
        <v>81</v>
      </c>
      <c r="D11" s="4">
        <v>353.74</v>
      </c>
      <c r="E11" s="4"/>
      <c r="F11" s="4">
        <f>SUM(D11:E11)</f>
        <v>353.74</v>
      </c>
      <c r="G11" s="4"/>
      <c r="H11" s="4">
        <v>470.75</v>
      </c>
    </row>
    <row r="12" spans="2:8" ht="13.5" thickBot="1">
      <c r="B12" t="s">
        <v>80</v>
      </c>
      <c r="C12" s="1">
        <v>2</v>
      </c>
      <c r="D12" s="4">
        <v>347</v>
      </c>
      <c r="E12" s="4"/>
      <c r="F12" s="4">
        <f>SUM(D12:E12)</f>
        <v>347</v>
      </c>
      <c r="G12" s="4"/>
      <c r="H12" s="4">
        <v>208</v>
      </c>
    </row>
    <row r="13" spans="2:8" ht="13.5" thickTop="1">
      <c r="B13" t="s">
        <v>82</v>
      </c>
      <c r="D13" s="5">
        <f>D11-D12</f>
        <v>6.740000000000009</v>
      </c>
      <c r="E13" s="5"/>
      <c r="F13" s="5">
        <f>SUM(D13:E13)</f>
        <v>6.740000000000009</v>
      </c>
      <c r="G13" s="4"/>
      <c r="H13" s="5">
        <v>262.75</v>
      </c>
    </row>
    <row r="14" spans="4:8" ht="12.75">
      <c r="D14" s="4"/>
      <c r="E14" s="4"/>
      <c r="F14" s="4"/>
      <c r="G14" s="4"/>
      <c r="H14" s="4"/>
    </row>
    <row r="15" spans="2:8" ht="12.75">
      <c r="B15" s="9" t="s">
        <v>83</v>
      </c>
      <c r="D15" s="4"/>
      <c r="E15" s="4"/>
      <c r="F15" s="4"/>
      <c r="G15" s="4"/>
      <c r="H15" s="4"/>
    </row>
    <row r="16" spans="2:8" ht="12.75">
      <c r="B16" t="s">
        <v>10</v>
      </c>
      <c r="D16" s="4">
        <v>6558</v>
      </c>
      <c r="E16" s="4"/>
      <c r="F16" s="4">
        <f aca="true" t="shared" si="0" ref="F16:F21">SUM(D16:E16)</f>
        <v>6558</v>
      </c>
      <c r="G16" s="4"/>
      <c r="H16" s="4">
        <v>10536.35</v>
      </c>
    </row>
    <row r="17" spans="2:8" ht="12.75">
      <c r="B17" t="s">
        <v>11</v>
      </c>
      <c r="C17" s="1">
        <v>3</v>
      </c>
      <c r="D17" s="4">
        <f>72+264</f>
        <v>336</v>
      </c>
      <c r="E17" s="4">
        <v>4051</v>
      </c>
      <c r="F17" s="4">
        <f>D17+E17</f>
        <v>4387</v>
      </c>
      <c r="G17" s="4"/>
      <c r="H17" s="4">
        <v>1966</v>
      </c>
    </row>
    <row r="18" spans="2:8" ht="12.75">
      <c r="B18" t="s">
        <v>12</v>
      </c>
      <c r="D18" s="4">
        <v>391</v>
      </c>
      <c r="E18" s="4"/>
      <c r="F18" s="4">
        <f t="shared" si="0"/>
        <v>391</v>
      </c>
      <c r="G18" s="4"/>
      <c r="H18" s="4">
        <v>213</v>
      </c>
    </row>
    <row r="19" spans="2:8" ht="23.25">
      <c r="B19" t="s">
        <v>84</v>
      </c>
      <c r="C19" s="1">
        <v>4</v>
      </c>
      <c r="D19" s="4">
        <v>1617</v>
      </c>
      <c r="E19" s="4">
        <v>972</v>
      </c>
      <c r="F19" s="4">
        <f t="shared" si="0"/>
        <v>2589</v>
      </c>
      <c r="G19" s="20"/>
      <c r="H19" s="4">
        <v>1121.72</v>
      </c>
    </row>
    <row r="20" spans="2:8" ht="12.75">
      <c r="B20" t="s">
        <v>13</v>
      </c>
      <c r="D20" s="4">
        <v>110</v>
      </c>
      <c r="E20" s="4"/>
      <c r="F20" s="4">
        <f t="shared" si="0"/>
        <v>110</v>
      </c>
      <c r="G20" s="4"/>
      <c r="H20" s="4">
        <v>68</v>
      </c>
    </row>
    <row r="21" spans="2:8" ht="13.5" thickBot="1">
      <c r="B21" t="s">
        <v>85</v>
      </c>
      <c r="D21" s="4">
        <v>562</v>
      </c>
      <c r="E21" s="4">
        <v>123</v>
      </c>
      <c r="F21" s="4">
        <f t="shared" si="0"/>
        <v>685</v>
      </c>
      <c r="G21" s="4"/>
      <c r="H21" s="4">
        <v>633.81</v>
      </c>
    </row>
    <row r="22" spans="2:8" ht="14.25" thickBot="1" thickTop="1">
      <c r="B22" s="9" t="s">
        <v>14</v>
      </c>
      <c r="C22" s="1">
        <v>5</v>
      </c>
      <c r="D22" s="6">
        <f>SUM(D13:D21)</f>
        <v>9580.74</v>
      </c>
      <c r="E22" s="6">
        <f>SUM(E13:E21)</f>
        <v>5146</v>
      </c>
      <c r="F22" s="6">
        <f>SUM(F13:F21)</f>
        <v>14726.74</v>
      </c>
      <c r="G22" s="7"/>
      <c r="H22" s="6">
        <v>14801.63</v>
      </c>
    </row>
    <row r="23" spans="4:8" ht="13.5" thickTop="1">
      <c r="D23" s="4"/>
      <c r="E23" s="4"/>
      <c r="F23" s="4"/>
      <c r="G23" s="4"/>
      <c r="H23" s="4"/>
    </row>
    <row r="24" spans="2:8" ht="12.75">
      <c r="B24" s="9" t="s">
        <v>15</v>
      </c>
      <c r="D24" s="4"/>
      <c r="E24" s="4"/>
      <c r="F24" s="4"/>
      <c r="G24" s="4"/>
      <c r="H24" s="4"/>
    </row>
    <row r="25" spans="2:8" ht="12.75">
      <c r="B25" t="s">
        <v>16</v>
      </c>
      <c r="D25" s="4">
        <v>671</v>
      </c>
      <c r="E25" s="4">
        <v>964</v>
      </c>
      <c r="F25" s="4">
        <f>SUM(D25:E25)</f>
        <v>1635</v>
      </c>
      <c r="G25" s="4"/>
      <c r="H25" s="4">
        <v>1702</v>
      </c>
    </row>
    <row r="26" spans="2:8" ht="12.75">
      <c r="B26" t="s">
        <v>17</v>
      </c>
      <c r="D26" s="4">
        <v>2280</v>
      </c>
      <c r="E26" s="4">
        <v>566</v>
      </c>
      <c r="F26" s="4">
        <f aca="true" t="shared" si="1" ref="F26:F38">SUM(D26:E26)</f>
        <v>2846</v>
      </c>
      <c r="G26" s="4"/>
      <c r="H26" s="4">
        <v>0</v>
      </c>
    </row>
    <row r="27" spans="2:8" ht="12.75">
      <c r="B27" t="s">
        <v>18</v>
      </c>
      <c r="D27" s="4">
        <v>7364</v>
      </c>
      <c r="E27" s="4"/>
      <c r="F27" s="4">
        <f t="shared" si="1"/>
        <v>7364</v>
      </c>
      <c r="G27" s="4"/>
      <c r="H27" s="4">
        <v>7370</v>
      </c>
    </row>
    <row r="28" spans="2:8" ht="12.75">
      <c r="B28" t="s">
        <v>143</v>
      </c>
      <c r="D28" s="4">
        <v>1759</v>
      </c>
      <c r="E28" s="4"/>
      <c r="F28" s="4">
        <f>SUM(D28:E28)</f>
        <v>1759</v>
      </c>
      <c r="G28" s="4"/>
      <c r="H28" s="4">
        <v>1762.65</v>
      </c>
    </row>
    <row r="29" spans="2:8" ht="12.75">
      <c r="B29" t="s">
        <v>213</v>
      </c>
      <c r="D29" s="4">
        <v>39</v>
      </c>
      <c r="E29" s="4"/>
      <c r="F29" s="4">
        <f t="shared" si="1"/>
        <v>39</v>
      </c>
      <c r="G29" s="4"/>
      <c r="H29" s="4">
        <v>28</v>
      </c>
    </row>
    <row r="30" spans="2:8" ht="12.75">
      <c r="B30" t="s">
        <v>19</v>
      </c>
      <c r="D30" s="4">
        <v>140</v>
      </c>
      <c r="E30" s="4"/>
      <c r="F30" s="4">
        <f t="shared" si="1"/>
        <v>140</v>
      </c>
      <c r="G30" s="4"/>
      <c r="H30" s="4">
        <v>0</v>
      </c>
    </row>
    <row r="31" spans="2:8" ht="12.75">
      <c r="B31" t="s">
        <v>20</v>
      </c>
      <c r="D31" s="4">
        <f>338.55-12.86</f>
        <v>325.69</v>
      </c>
      <c r="E31" s="4"/>
      <c r="F31" s="4">
        <f t="shared" si="1"/>
        <v>325.69</v>
      </c>
      <c r="G31" s="4"/>
      <c r="H31" s="4">
        <v>101.66</v>
      </c>
    </row>
    <row r="32" spans="2:8" ht="12.75">
      <c r="B32" t="s">
        <v>21</v>
      </c>
      <c r="D32" s="4"/>
      <c r="E32" s="4"/>
      <c r="F32" s="4">
        <f t="shared" si="1"/>
        <v>0</v>
      </c>
      <c r="G32" s="4"/>
      <c r="H32" s="4">
        <v>880.16</v>
      </c>
    </row>
    <row r="33" spans="2:8" ht="12.75">
      <c r="B33" t="s">
        <v>217</v>
      </c>
      <c r="D33" s="4">
        <v>-571</v>
      </c>
      <c r="E33" s="4"/>
      <c r="F33" s="4">
        <f t="shared" si="1"/>
        <v>-571</v>
      </c>
      <c r="G33" s="4"/>
      <c r="H33" s="4">
        <v>0</v>
      </c>
    </row>
    <row r="34" spans="2:8" ht="12.75">
      <c r="B34" t="s">
        <v>139</v>
      </c>
      <c r="D34" s="4"/>
      <c r="E34" s="4"/>
      <c r="F34" s="4">
        <f>SUM(D34:E34)</f>
        <v>0</v>
      </c>
      <c r="G34" s="4"/>
      <c r="H34" s="4">
        <v>100</v>
      </c>
    </row>
    <row r="35" spans="2:8" ht="12.75">
      <c r="B35" t="s">
        <v>214</v>
      </c>
      <c r="D35" s="4">
        <v>25</v>
      </c>
      <c r="E35" s="4"/>
      <c r="F35" s="4">
        <f t="shared" si="1"/>
        <v>25</v>
      </c>
      <c r="G35" s="4"/>
      <c r="H35" s="4">
        <v>0</v>
      </c>
    </row>
    <row r="36" spans="2:8" ht="12.75">
      <c r="B36" t="s">
        <v>141</v>
      </c>
      <c r="D36" s="4">
        <v>110.31</v>
      </c>
      <c r="E36" s="4"/>
      <c r="F36" s="4">
        <f>SUM(D36:E36)</f>
        <v>110.31</v>
      </c>
      <c r="G36" s="4"/>
      <c r="H36" s="4">
        <v>177.89</v>
      </c>
    </row>
    <row r="37" spans="2:8" ht="12.75">
      <c r="B37" t="s">
        <v>140</v>
      </c>
      <c r="D37" s="4">
        <v>330</v>
      </c>
      <c r="E37" s="4"/>
      <c r="F37" s="4">
        <f t="shared" si="1"/>
        <v>330</v>
      </c>
      <c r="G37" s="4"/>
      <c r="H37" s="4">
        <v>330</v>
      </c>
    </row>
    <row r="38" spans="2:8" ht="12.75">
      <c r="B38" t="s">
        <v>86</v>
      </c>
      <c r="D38" s="4">
        <v>0.8</v>
      </c>
      <c r="E38" s="4"/>
      <c r="F38" s="4">
        <f t="shared" si="1"/>
        <v>0.8</v>
      </c>
      <c r="G38" s="4"/>
      <c r="H38" s="4">
        <v>45</v>
      </c>
    </row>
    <row r="39" spans="2:8" ht="13.5" thickBot="1">
      <c r="B39" t="s">
        <v>22</v>
      </c>
      <c r="D39" s="4"/>
      <c r="E39" s="4"/>
      <c r="F39" s="4">
        <f>SUM(D39:E39)</f>
        <v>0</v>
      </c>
      <c r="G39" s="4"/>
      <c r="H39" s="4">
        <v>15.13</v>
      </c>
    </row>
    <row r="40" spans="2:8" ht="14.25" thickBot="1" thickTop="1">
      <c r="B40" s="9" t="s">
        <v>23</v>
      </c>
      <c r="D40" s="6">
        <f>SUM(D25:D39)</f>
        <v>12473.8</v>
      </c>
      <c r="E40" s="6">
        <f>SUM(E25:E39)</f>
        <v>1530</v>
      </c>
      <c r="F40" s="6">
        <f>SUM(F25:F39)</f>
        <v>14003.8</v>
      </c>
      <c r="G40" s="4"/>
      <c r="H40" s="6">
        <v>12512.49</v>
      </c>
    </row>
    <row r="41" spans="2:8" ht="14.25" thickBot="1" thickTop="1">
      <c r="B41" s="9"/>
      <c r="D41" s="5"/>
      <c r="E41" s="5"/>
      <c r="F41" s="5"/>
      <c r="G41" s="4"/>
      <c r="H41" s="5"/>
    </row>
    <row r="42" spans="2:8" ht="13.5" thickTop="1">
      <c r="B42" s="9" t="s">
        <v>24</v>
      </c>
      <c r="D42" s="5">
        <f>D22-D40</f>
        <v>-2893.0599999999995</v>
      </c>
      <c r="E42" s="5">
        <f>E22-E40</f>
        <v>3616</v>
      </c>
      <c r="F42" s="5">
        <f>F22-F40</f>
        <v>722.9400000000005</v>
      </c>
      <c r="G42" s="4"/>
      <c r="H42" s="5">
        <v>2289.14</v>
      </c>
    </row>
    <row r="43" spans="2:8" ht="13.5" thickBot="1">
      <c r="B43" t="s">
        <v>215</v>
      </c>
      <c r="D43" s="4">
        <v>20828</v>
      </c>
      <c r="E43" s="4">
        <v>2841</v>
      </c>
      <c r="F43" s="4">
        <f>SUM(D43:E43)</f>
        <v>23669</v>
      </c>
      <c r="G43" s="4"/>
      <c r="H43" s="4">
        <v>21380</v>
      </c>
    </row>
    <row r="44" spans="2:8" ht="14.25" thickBot="1" thickTop="1">
      <c r="B44" s="9" t="s">
        <v>221</v>
      </c>
      <c r="D44" s="6">
        <f>D43+D42</f>
        <v>17934.940000000002</v>
      </c>
      <c r="E44" s="6">
        <f>SUM(E42:E43)</f>
        <v>6457</v>
      </c>
      <c r="F44" s="6">
        <f>SUM(F42:F43)</f>
        <v>24391.940000000002</v>
      </c>
      <c r="G44" s="4"/>
      <c r="H44" s="6">
        <v>23669.14</v>
      </c>
    </row>
    <row r="45" ht="13.5" thickTop="1"/>
    <row r="47" spans="8:9" ht="12.75">
      <c r="H47" s="21"/>
      <c r="I47" s="4"/>
    </row>
    <row r="49" ht="12.75">
      <c r="F49" s="4"/>
    </row>
    <row r="52" ht="12.75">
      <c r="F52" s="4"/>
    </row>
  </sheetData>
  <mergeCells count="5">
    <mergeCell ref="D7:F7"/>
    <mergeCell ref="B1:H1"/>
    <mergeCell ref="B2:H2"/>
    <mergeCell ref="B4:H4"/>
    <mergeCell ref="B5:H5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2"/>
  <sheetViews>
    <sheetView workbookViewId="0" topLeftCell="A13">
      <selection activeCell="E33" sqref="E33"/>
    </sheetView>
  </sheetViews>
  <sheetFormatPr defaultColWidth="9.140625" defaultRowHeight="12.75"/>
  <cols>
    <col min="1" max="1" width="0.9921875" style="0" customWidth="1"/>
    <col min="2" max="2" width="29.8515625" style="0" customWidth="1"/>
    <col min="6" max="6" width="1.8515625" style="0" customWidth="1"/>
    <col min="8" max="8" width="10.8515625" style="0" customWidth="1"/>
    <col min="9" max="11" width="9.140625" style="0" hidden="1" customWidth="1"/>
  </cols>
  <sheetData>
    <row r="1" spans="2:8" ht="12.75">
      <c r="B1" s="62" t="s">
        <v>0</v>
      </c>
      <c r="C1" s="62"/>
      <c r="D1" s="62"/>
      <c r="E1" s="62"/>
      <c r="F1" s="62"/>
      <c r="G1" s="62"/>
      <c r="H1" s="62"/>
    </row>
    <row r="2" spans="2:8" ht="12.75">
      <c r="B2" s="62" t="s">
        <v>1</v>
      </c>
      <c r="C2" s="62"/>
      <c r="D2" s="62"/>
      <c r="E2" s="62"/>
      <c r="F2" s="62"/>
      <c r="G2" s="62"/>
      <c r="H2" s="62"/>
    </row>
    <row r="3" ht="12.75">
      <c r="C3" s="1"/>
    </row>
    <row r="4" spans="2:8" ht="12.75">
      <c r="B4" s="62" t="s">
        <v>194</v>
      </c>
      <c r="C4" s="62"/>
      <c r="D4" s="62"/>
      <c r="E4" s="62"/>
      <c r="F4" s="62"/>
      <c r="G4" s="62"/>
      <c r="H4" s="62"/>
    </row>
    <row r="5" ht="12.75">
      <c r="C5" s="1"/>
    </row>
    <row r="6" spans="3:8" ht="12.75">
      <c r="C6" s="1"/>
      <c r="D6" s="61" t="s">
        <v>195</v>
      </c>
      <c r="E6" s="61"/>
      <c r="F6" s="8"/>
      <c r="G6" s="65" t="s">
        <v>196</v>
      </c>
      <c r="H6" s="65"/>
    </row>
    <row r="7" spans="3:16" ht="12.75">
      <c r="C7" s="1"/>
      <c r="D7" s="3" t="s">
        <v>8</v>
      </c>
      <c r="E7" s="3" t="s">
        <v>8</v>
      </c>
      <c r="F7" s="3"/>
      <c r="G7" s="3" t="s">
        <v>8</v>
      </c>
      <c r="H7" s="3" t="s">
        <v>8</v>
      </c>
      <c r="P7">
        <f>24392-264</f>
        <v>24128</v>
      </c>
    </row>
    <row r="8" ht="12.75">
      <c r="C8" s="1" t="s">
        <v>3</v>
      </c>
    </row>
    <row r="9" spans="2:3" ht="12.75">
      <c r="B9" s="9" t="s">
        <v>25</v>
      </c>
      <c r="C9" s="1"/>
    </row>
    <row r="10" spans="2:8" ht="12.75">
      <c r="B10" t="s">
        <v>26</v>
      </c>
      <c r="C10" s="1">
        <v>9</v>
      </c>
      <c r="D10" s="4"/>
      <c r="E10" s="4">
        <v>25</v>
      </c>
      <c r="F10" s="4"/>
      <c r="G10" s="4"/>
      <c r="H10" s="4">
        <v>25</v>
      </c>
    </row>
    <row r="11" spans="3:8" ht="12.75">
      <c r="C11" s="1"/>
      <c r="D11" s="4"/>
      <c r="E11" s="4"/>
      <c r="F11" s="4"/>
      <c r="G11" s="4"/>
      <c r="H11" s="4"/>
    </row>
    <row r="12" spans="2:8" ht="12.75">
      <c r="B12" s="9" t="s">
        <v>27</v>
      </c>
      <c r="C12" s="1"/>
      <c r="D12" s="4"/>
      <c r="E12" s="4"/>
      <c r="F12" s="4"/>
      <c r="G12" s="4"/>
      <c r="H12" s="4"/>
    </row>
    <row r="13" spans="2:7" ht="12.75">
      <c r="B13" t="s">
        <v>28</v>
      </c>
      <c r="C13" s="1">
        <v>10</v>
      </c>
      <c r="D13" s="4">
        <v>168</v>
      </c>
      <c r="F13" s="4"/>
      <c r="G13" s="4">
        <v>515.49</v>
      </c>
    </row>
    <row r="14" spans="2:7" ht="12.75">
      <c r="B14" t="s">
        <v>29</v>
      </c>
      <c r="C14" s="1">
        <v>11</v>
      </c>
      <c r="D14" s="4">
        <v>12631</v>
      </c>
      <c r="F14" s="4"/>
      <c r="G14" s="4">
        <v>4338</v>
      </c>
    </row>
    <row r="15" spans="2:8" ht="13.5" thickBot="1">
      <c r="B15" t="s">
        <v>30</v>
      </c>
      <c r="C15" s="1"/>
      <c r="D15" s="4">
        <v>18185.74</v>
      </c>
      <c r="E15" s="4"/>
      <c r="F15" s="4"/>
      <c r="G15" s="4">
        <v>22335.95</v>
      </c>
      <c r="H15" s="4"/>
    </row>
    <row r="16" spans="3:8" ht="14.25" thickBot="1" thickTop="1">
      <c r="C16" s="1"/>
      <c r="D16" s="6">
        <f>SUM(D13:D15)</f>
        <v>30984.74</v>
      </c>
      <c r="E16" s="4"/>
      <c r="F16" s="4"/>
      <c r="G16" s="6">
        <f>SUM(G13:G15)</f>
        <v>27189.440000000002</v>
      </c>
      <c r="H16" s="4"/>
    </row>
    <row r="17" spans="2:8" ht="13.5" thickTop="1">
      <c r="B17" s="9" t="s">
        <v>31</v>
      </c>
      <c r="C17" s="1"/>
      <c r="D17" s="4"/>
      <c r="E17" s="4"/>
      <c r="F17" s="4"/>
      <c r="G17" s="4"/>
      <c r="H17" s="4"/>
    </row>
    <row r="18" spans="2:8" ht="12.75">
      <c r="B18" s="10" t="s">
        <v>32</v>
      </c>
      <c r="C18" s="18">
        <v>12</v>
      </c>
      <c r="D18" s="19">
        <f>6617.93-1501</f>
        <v>5116.93</v>
      </c>
      <c r="E18" s="19"/>
      <c r="F18" s="19"/>
      <c r="G18" s="19">
        <v>3545.84</v>
      </c>
      <c r="H18" s="4"/>
    </row>
    <row r="19" spans="2:8" ht="12.75">
      <c r="B19" s="10"/>
      <c r="C19" s="18"/>
      <c r="D19" s="19"/>
      <c r="E19" s="19">
        <f>D16-D18</f>
        <v>25867.81</v>
      </c>
      <c r="F19" s="19"/>
      <c r="G19" s="19"/>
      <c r="H19" s="19">
        <f>G16-G18</f>
        <v>23643.600000000002</v>
      </c>
    </row>
    <row r="20" spans="2:8" ht="13.5" thickBot="1">
      <c r="B20" s="10"/>
      <c r="C20" s="18"/>
      <c r="D20" s="19"/>
      <c r="E20" s="19"/>
      <c r="F20" s="19"/>
      <c r="G20" s="19"/>
      <c r="H20" s="4"/>
    </row>
    <row r="21" spans="2:8" ht="13.5" thickTop="1">
      <c r="B21" s="9" t="s">
        <v>33</v>
      </c>
      <c r="C21" s="18"/>
      <c r="D21" s="19"/>
      <c r="E21" s="35">
        <f>SUM(E10:E19)</f>
        <v>25892.81</v>
      </c>
      <c r="F21" s="19"/>
      <c r="G21" s="19"/>
      <c r="H21" s="35">
        <f>SUM(H10:H19)</f>
        <v>23668.600000000002</v>
      </c>
    </row>
    <row r="22" spans="2:8" ht="12.75">
      <c r="B22" s="9"/>
      <c r="C22" s="18"/>
      <c r="D22" s="19"/>
      <c r="E22" s="36"/>
      <c r="F22" s="19"/>
      <c r="G22" s="19"/>
      <c r="H22" s="4"/>
    </row>
    <row r="23" spans="2:8" ht="12.75">
      <c r="B23" s="9" t="s">
        <v>31</v>
      </c>
      <c r="C23" s="18"/>
      <c r="D23" s="19"/>
      <c r="E23" s="36"/>
      <c r="F23" s="19"/>
      <c r="G23" s="19"/>
      <c r="H23" s="4"/>
    </row>
    <row r="24" spans="2:8" ht="12.75">
      <c r="B24" t="s">
        <v>211</v>
      </c>
      <c r="C24" s="18"/>
      <c r="D24" s="19"/>
      <c r="E24" s="19"/>
      <c r="F24" s="19"/>
      <c r="G24" s="19"/>
      <c r="H24" s="4"/>
    </row>
    <row r="25" spans="2:8" ht="12.75">
      <c r="B25" t="s">
        <v>212</v>
      </c>
      <c r="C25" s="18" t="s">
        <v>222</v>
      </c>
      <c r="D25" s="19"/>
      <c r="E25" s="19">
        <v>1501</v>
      </c>
      <c r="F25" s="19"/>
      <c r="G25" s="19"/>
      <c r="H25" s="37" t="s">
        <v>223</v>
      </c>
    </row>
    <row r="26" spans="3:8" ht="12.75">
      <c r="C26" s="1"/>
      <c r="D26" s="4"/>
      <c r="E26" s="4"/>
      <c r="F26" s="4"/>
      <c r="G26" s="4"/>
      <c r="H26" s="4"/>
    </row>
    <row r="27" spans="3:8" ht="13.5" thickBot="1">
      <c r="C27" s="1"/>
      <c r="D27" s="4"/>
      <c r="E27" s="4"/>
      <c r="F27" s="4"/>
      <c r="G27" s="4"/>
      <c r="H27" s="4"/>
    </row>
    <row r="28" spans="2:14" ht="14.25" thickBot="1" thickTop="1">
      <c r="B28" s="9" t="s">
        <v>34</v>
      </c>
      <c r="C28" s="1"/>
      <c r="D28" s="4"/>
      <c r="E28" s="6">
        <f>E21-E25</f>
        <v>24391.81</v>
      </c>
      <c r="F28" s="4"/>
      <c r="G28" s="4"/>
      <c r="H28" s="6">
        <v>23669</v>
      </c>
      <c r="N28" s="4">
        <f>E28-H28</f>
        <v>722.8100000000013</v>
      </c>
    </row>
    <row r="29" spans="3:8" ht="13.5" thickTop="1">
      <c r="C29" s="1"/>
      <c r="D29" s="4"/>
      <c r="E29" s="4"/>
      <c r="F29" s="4"/>
      <c r="G29" s="4"/>
      <c r="H29" s="4"/>
    </row>
    <row r="30" spans="2:8" ht="12.75">
      <c r="B30" s="9" t="s">
        <v>35</v>
      </c>
      <c r="C30" s="1"/>
      <c r="D30" s="4"/>
      <c r="E30" s="4"/>
      <c r="F30" s="4"/>
      <c r="G30" s="4"/>
      <c r="H30" s="4"/>
    </row>
    <row r="31" spans="2:8" ht="12.75">
      <c r="B31" t="s">
        <v>36</v>
      </c>
      <c r="C31" s="1"/>
      <c r="D31" s="4"/>
      <c r="E31" s="4"/>
      <c r="F31" s="4"/>
      <c r="G31" s="4"/>
      <c r="H31" s="4"/>
    </row>
    <row r="32" spans="2:8" ht="12.75">
      <c r="B32" t="s">
        <v>37</v>
      </c>
      <c r="C32" s="1">
        <v>13</v>
      </c>
      <c r="D32" s="4"/>
      <c r="E32" s="4">
        <v>11435</v>
      </c>
      <c r="F32" s="4"/>
      <c r="G32" s="4"/>
      <c r="H32" s="4">
        <f>16828+1500</f>
        <v>18328</v>
      </c>
    </row>
    <row r="33" spans="2:8" ht="13.5" thickBot="1">
      <c r="B33" t="s">
        <v>38</v>
      </c>
      <c r="C33" s="1">
        <v>13</v>
      </c>
      <c r="D33" s="4"/>
      <c r="E33" s="4">
        <v>6500</v>
      </c>
      <c r="F33" s="4"/>
      <c r="G33" s="4"/>
      <c r="H33" s="4">
        <v>2500</v>
      </c>
    </row>
    <row r="34" spans="3:8" ht="13.5" thickTop="1">
      <c r="C34" s="1"/>
      <c r="D34" s="4"/>
      <c r="E34" s="5">
        <f>SUM(E32:E33)</f>
        <v>17935</v>
      </c>
      <c r="F34" s="4"/>
      <c r="G34" s="4"/>
      <c r="H34" s="5">
        <f>SUM(H32:H33)</f>
        <v>20828</v>
      </c>
    </row>
    <row r="35" spans="2:8" ht="13.5" thickBot="1">
      <c r="B35" t="s">
        <v>39</v>
      </c>
      <c r="C35" s="1">
        <v>14</v>
      </c>
      <c r="D35" s="4"/>
      <c r="E35" s="7">
        <v>6457</v>
      </c>
      <c r="F35" s="4"/>
      <c r="G35" s="4"/>
      <c r="H35" s="7">
        <v>2841</v>
      </c>
    </row>
    <row r="36" spans="2:18" ht="14.25" thickBot="1" thickTop="1">
      <c r="B36" s="9" t="s">
        <v>40</v>
      </c>
      <c r="C36" s="1"/>
      <c r="D36" s="4"/>
      <c r="E36" s="6">
        <f>SUM(E34:E35)</f>
        <v>24392</v>
      </c>
      <c r="F36" s="4"/>
      <c r="G36" s="4"/>
      <c r="H36" s="6">
        <f>SUM(H34+H35)</f>
        <v>23669</v>
      </c>
      <c r="M36" s="10"/>
      <c r="N36" s="10"/>
      <c r="O36" s="10"/>
      <c r="P36" s="10"/>
      <c r="Q36" s="10"/>
      <c r="R36" s="10"/>
    </row>
    <row r="37" ht="13.5" thickTop="1">
      <c r="C37" s="1"/>
    </row>
    <row r="38" spans="3:14" ht="12.75">
      <c r="C38" s="1"/>
      <c r="L38" s="63"/>
      <c r="M38" s="63"/>
      <c r="N38" s="63"/>
    </row>
    <row r="39" ht="12.75">
      <c r="C39" s="1"/>
    </row>
    <row r="40" spans="2:11" ht="12.75">
      <c r="B40" s="64" t="s">
        <v>172</v>
      </c>
      <c r="C40" s="64"/>
      <c r="D40" s="64"/>
      <c r="E40" s="10"/>
      <c r="F40" s="10"/>
      <c r="G40" s="10"/>
      <c r="H40" s="10"/>
      <c r="I40" s="10"/>
      <c r="J40" s="10"/>
      <c r="K40" s="10"/>
    </row>
    <row r="41" spans="2:11" ht="12.75"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2:11" ht="12.75">
      <c r="B42" s="63" t="s">
        <v>197</v>
      </c>
      <c r="C42" s="63"/>
      <c r="D42" s="63"/>
      <c r="E42" s="63"/>
      <c r="F42" s="63"/>
      <c r="G42" s="63"/>
      <c r="H42" s="63"/>
      <c r="I42" s="63"/>
      <c r="J42" s="63"/>
      <c r="K42" s="10"/>
    </row>
    <row r="43" spans="2:11" ht="12.75">
      <c r="B43" s="63" t="s">
        <v>181</v>
      </c>
      <c r="C43" s="63"/>
      <c r="D43" s="63"/>
      <c r="E43" s="63"/>
      <c r="F43" s="63"/>
      <c r="G43" s="63"/>
      <c r="H43" s="10"/>
      <c r="I43" s="10"/>
      <c r="J43" s="10"/>
      <c r="K43" s="10"/>
    </row>
    <row r="44" spans="2:11" ht="12.75">
      <c r="B44" s="63" t="s">
        <v>182</v>
      </c>
      <c r="C44" s="63"/>
      <c r="D44" s="63"/>
      <c r="E44" s="63"/>
      <c r="F44" s="63"/>
      <c r="G44" s="63"/>
      <c r="H44" s="10" t="s">
        <v>183</v>
      </c>
      <c r="I44" s="10"/>
      <c r="J44" s="10"/>
      <c r="K44" s="10"/>
    </row>
    <row r="45" spans="2:11" ht="12.75">
      <c r="B45" s="63" t="s">
        <v>184</v>
      </c>
      <c r="C45" s="63"/>
      <c r="D45" s="63"/>
      <c r="E45" s="63"/>
      <c r="F45" s="63"/>
      <c r="G45" s="10"/>
      <c r="H45" s="10"/>
      <c r="I45" s="10"/>
      <c r="J45" s="10"/>
      <c r="K45" s="10"/>
    </row>
    <row r="46" spans="2:11" ht="12.75">
      <c r="B46" s="63" t="s">
        <v>185</v>
      </c>
      <c r="C46" s="63"/>
      <c r="D46" s="63"/>
      <c r="E46" s="63"/>
      <c r="F46" s="63"/>
      <c r="G46" s="63"/>
      <c r="H46" s="63"/>
      <c r="I46" s="63"/>
      <c r="J46" s="63"/>
      <c r="K46" s="63"/>
    </row>
    <row r="47" spans="2:11" ht="12.75">
      <c r="B47" s="63" t="s">
        <v>186</v>
      </c>
      <c r="C47" s="63"/>
      <c r="D47" s="63"/>
      <c r="E47" s="63"/>
      <c r="F47" s="63"/>
      <c r="G47" s="63"/>
      <c r="H47" s="63"/>
      <c r="I47" s="63"/>
      <c r="J47" s="63"/>
      <c r="K47" s="63"/>
    </row>
    <row r="48" spans="2:11" ht="12.75">
      <c r="B48" s="63" t="s">
        <v>187</v>
      </c>
      <c r="C48" s="63"/>
      <c r="D48" s="63"/>
      <c r="E48" s="63"/>
      <c r="F48" s="63"/>
      <c r="G48" s="63"/>
      <c r="H48" s="63"/>
      <c r="I48" s="63"/>
      <c r="J48" s="63"/>
      <c r="K48" s="63"/>
    </row>
    <row r="49" spans="2:10" ht="12.75">
      <c r="B49" s="63" t="s">
        <v>188</v>
      </c>
      <c r="C49" s="63"/>
      <c r="D49" s="63"/>
      <c r="E49" s="63"/>
      <c r="F49" s="63"/>
      <c r="G49" s="63"/>
      <c r="H49" s="63"/>
      <c r="I49" s="63"/>
      <c r="J49" s="63"/>
    </row>
    <row r="50" spans="2:11" ht="12.75">
      <c r="B50" t="s">
        <v>192</v>
      </c>
      <c r="K50" s="10"/>
    </row>
    <row r="51" spans="2:11" ht="12.75">
      <c r="B51" t="s">
        <v>193</v>
      </c>
      <c r="E51" s="10"/>
      <c r="F51" s="10"/>
      <c r="G51" s="10"/>
      <c r="H51" s="10"/>
      <c r="I51" s="10"/>
      <c r="J51" s="10"/>
      <c r="K51" s="10"/>
    </row>
    <row r="52" spans="2:11" ht="12.75">
      <c r="B52" s="63" t="s">
        <v>189</v>
      </c>
      <c r="C52" s="63"/>
      <c r="D52" s="63"/>
      <c r="E52" s="63"/>
      <c r="F52" s="63"/>
      <c r="G52" s="63"/>
      <c r="H52" s="63"/>
      <c r="I52" s="63"/>
      <c r="J52" s="63"/>
      <c r="K52" s="63"/>
    </row>
    <row r="53" spans="2:15" ht="12.75">
      <c r="B53" t="s">
        <v>190</v>
      </c>
      <c r="E53" s="10"/>
      <c r="F53" s="10"/>
      <c r="G53" s="10"/>
      <c r="H53" s="10"/>
      <c r="I53" s="10"/>
      <c r="J53" s="10"/>
      <c r="K53" s="10"/>
      <c r="M53" s="63"/>
      <c r="N53" s="63"/>
      <c r="O53" s="63"/>
    </row>
    <row r="54" spans="2:11" ht="12.75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2.75"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2:6" ht="12.75">
      <c r="B56" s="63"/>
      <c r="C56" s="63"/>
      <c r="D56" s="63"/>
      <c r="E56" s="63"/>
      <c r="F56" s="63"/>
    </row>
    <row r="57" spans="2:6" ht="12.75">
      <c r="B57" s="10"/>
      <c r="C57" s="10"/>
      <c r="D57" s="10"/>
      <c r="E57" s="10"/>
      <c r="F57" s="10"/>
    </row>
    <row r="58" spans="2:6" ht="12.75">
      <c r="B58" s="10"/>
      <c r="C58" s="10"/>
      <c r="D58" s="10"/>
      <c r="E58" s="10"/>
      <c r="F58" s="10"/>
    </row>
    <row r="59" spans="2:6" ht="12.75">
      <c r="B59" t="s">
        <v>136</v>
      </c>
      <c r="C59" s="1" t="s">
        <v>180</v>
      </c>
      <c r="F59" t="s">
        <v>191</v>
      </c>
    </row>
    <row r="60" ht="12.75">
      <c r="C60" s="1"/>
    </row>
    <row r="61" ht="12.75">
      <c r="C61" s="1"/>
    </row>
    <row r="62" ht="12.75">
      <c r="C62" s="1"/>
    </row>
  </sheetData>
  <mergeCells count="18">
    <mergeCell ref="B1:H1"/>
    <mergeCell ref="B2:H2"/>
    <mergeCell ref="B4:H4"/>
    <mergeCell ref="D6:E6"/>
    <mergeCell ref="G6:H6"/>
    <mergeCell ref="L38:N38"/>
    <mergeCell ref="B52:K52"/>
    <mergeCell ref="M53:O53"/>
    <mergeCell ref="B46:K46"/>
    <mergeCell ref="B45:F45"/>
    <mergeCell ref="B48:K48"/>
    <mergeCell ref="B40:D40"/>
    <mergeCell ref="B42:J42"/>
    <mergeCell ref="B44:G44"/>
    <mergeCell ref="B56:F56"/>
    <mergeCell ref="B43:G43"/>
    <mergeCell ref="B47:K47"/>
    <mergeCell ref="B49:J49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9">
      <selection activeCell="C30" sqref="C30"/>
    </sheetView>
  </sheetViews>
  <sheetFormatPr defaultColWidth="9.140625" defaultRowHeight="12.75"/>
  <cols>
    <col min="1" max="8" width="9.140625" style="22" customWidth="1"/>
    <col min="9" max="9" width="12.7109375" style="22" customWidth="1"/>
    <col min="10" max="16384" width="9.140625" style="22" customWidth="1"/>
  </cols>
  <sheetData>
    <row r="2" spans="2:9" ht="12.75">
      <c r="B2" s="68" t="s">
        <v>0</v>
      </c>
      <c r="C2" s="69"/>
      <c r="D2" s="69"/>
      <c r="E2" s="69"/>
      <c r="F2" s="69"/>
      <c r="G2" s="69"/>
      <c r="H2" s="69"/>
      <c r="I2" s="69"/>
    </row>
    <row r="3" spans="2:9" ht="12.75">
      <c r="B3" s="68" t="s">
        <v>1</v>
      </c>
      <c r="C3" s="69"/>
      <c r="D3" s="69"/>
      <c r="E3" s="69"/>
      <c r="F3" s="69"/>
      <c r="G3" s="69"/>
      <c r="H3" s="69"/>
      <c r="I3" s="69"/>
    </row>
    <row r="4" spans="2:9" ht="12.75">
      <c r="B4" s="25"/>
      <c r="C4" s="25"/>
      <c r="D4" s="25"/>
      <c r="E4" s="25"/>
      <c r="F4" s="25"/>
      <c r="G4" s="25"/>
      <c r="H4" s="25"/>
      <c r="I4" s="25"/>
    </row>
    <row r="5" spans="2:9" ht="12.75">
      <c r="B5" s="68" t="s">
        <v>41</v>
      </c>
      <c r="C5" s="69"/>
      <c r="D5" s="69"/>
      <c r="E5" s="69"/>
      <c r="F5" s="69"/>
      <c r="G5" s="69"/>
      <c r="H5" s="69"/>
      <c r="I5" s="69"/>
    </row>
    <row r="6" spans="2:8" ht="12.75">
      <c r="B6" s="23"/>
      <c r="C6" s="23"/>
      <c r="D6" s="23"/>
      <c r="E6" s="23"/>
      <c r="F6" s="23"/>
      <c r="G6" s="23"/>
      <c r="H6" s="23"/>
    </row>
    <row r="7" spans="2:9" ht="12.75">
      <c r="B7" s="66" t="s">
        <v>201</v>
      </c>
      <c r="C7" s="67"/>
      <c r="D7" s="67"/>
      <c r="E7" s="67"/>
      <c r="F7" s="67"/>
      <c r="G7" s="67"/>
      <c r="H7" s="67"/>
      <c r="I7" s="67"/>
    </row>
    <row r="8" ht="12.75">
      <c r="C8" s="25"/>
    </row>
    <row r="9" spans="1:3" ht="12.75">
      <c r="A9" s="22">
        <v>1</v>
      </c>
      <c r="B9" s="28" t="s">
        <v>42</v>
      </c>
      <c r="C9" s="25"/>
    </row>
    <row r="10" spans="2:3" ht="12.75">
      <c r="B10" s="28" t="s">
        <v>87</v>
      </c>
      <c r="C10" s="25"/>
    </row>
    <row r="11" spans="2:3" ht="12.75">
      <c r="B11" s="22" t="s">
        <v>88</v>
      </c>
      <c r="C11" s="25"/>
    </row>
    <row r="12" spans="2:3" ht="12.75">
      <c r="B12" s="22" t="s">
        <v>105</v>
      </c>
      <c r="C12" s="25"/>
    </row>
    <row r="13" spans="2:3" ht="12.75">
      <c r="B13" s="22" t="s">
        <v>89</v>
      </c>
      <c r="C13" s="25"/>
    </row>
    <row r="14" ht="12.75">
      <c r="C14" s="25"/>
    </row>
    <row r="15" spans="2:3" ht="12.75">
      <c r="B15" s="28" t="s">
        <v>90</v>
      </c>
      <c r="C15" s="25"/>
    </row>
    <row r="16" spans="2:3" ht="12.75">
      <c r="B16" s="22" t="s">
        <v>106</v>
      </c>
      <c r="C16" s="25"/>
    </row>
    <row r="17" spans="2:3" ht="12.75">
      <c r="B17" s="22" t="s">
        <v>98</v>
      </c>
      <c r="C17" s="25"/>
    </row>
    <row r="18" spans="2:3" ht="12.75">
      <c r="B18" s="22" t="s">
        <v>142</v>
      </c>
      <c r="C18" s="25"/>
    </row>
    <row r="19" ht="12.75">
      <c r="C19" s="25"/>
    </row>
    <row r="20" spans="2:3" ht="12.75">
      <c r="B20" s="28" t="s">
        <v>92</v>
      </c>
      <c r="C20" s="25"/>
    </row>
    <row r="21" spans="2:3" ht="12.75">
      <c r="B21" s="22" t="s">
        <v>99</v>
      </c>
      <c r="C21" s="25"/>
    </row>
    <row r="22" spans="2:3" ht="12.75">
      <c r="B22" s="22" t="s">
        <v>100</v>
      </c>
      <c r="C22" s="25"/>
    </row>
    <row r="23" spans="2:3" ht="12.75">
      <c r="B23" s="22" t="s">
        <v>107</v>
      </c>
      <c r="C23" s="25"/>
    </row>
    <row r="24" spans="2:3" ht="12.75">
      <c r="B24" s="22" t="s">
        <v>101</v>
      </c>
      <c r="C24" s="25"/>
    </row>
    <row r="25" ht="12.75">
      <c r="C25" s="25"/>
    </row>
    <row r="26" spans="2:3" ht="12.75">
      <c r="B26" s="28" t="s">
        <v>91</v>
      </c>
      <c r="C26" s="25"/>
    </row>
    <row r="27" spans="2:3" ht="12.75">
      <c r="B27" s="22" t="s">
        <v>110</v>
      </c>
      <c r="C27" s="25"/>
    </row>
    <row r="28" ht="12.75">
      <c r="C28" s="25"/>
    </row>
    <row r="29" spans="2:3" ht="12.75">
      <c r="B29" s="28" t="s">
        <v>93</v>
      </c>
      <c r="C29" s="25"/>
    </row>
    <row r="30" spans="2:3" ht="12.75">
      <c r="B30" s="22" t="s">
        <v>109</v>
      </c>
      <c r="C30" s="25"/>
    </row>
    <row r="31" ht="12.75">
      <c r="C31" s="25"/>
    </row>
    <row r="32" spans="2:3" ht="12.75">
      <c r="B32" s="28" t="s">
        <v>94</v>
      </c>
      <c r="C32" s="25"/>
    </row>
    <row r="33" spans="2:3" ht="12.75">
      <c r="B33" s="22" t="s">
        <v>43</v>
      </c>
      <c r="C33" s="25"/>
    </row>
    <row r="34" spans="2:3" ht="12.75">
      <c r="B34" s="22" t="s">
        <v>108</v>
      </c>
      <c r="C34" s="25"/>
    </row>
    <row r="35" ht="12.75">
      <c r="C35" s="25"/>
    </row>
    <row r="36" spans="2:3" ht="12.75">
      <c r="B36" s="28" t="s">
        <v>95</v>
      </c>
      <c r="C36" s="25"/>
    </row>
    <row r="37" spans="2:3" ht="12.75">
      <c r="B37" s="22" t="s">
        <v>102</v>
      </c>
      <c r="C37" s="25"/>
    </row>
    <row r="38" spans="2:3" ht="12.75">
      <c r="B38" s="22" t="s">
        <v>103</v>
      </c>
      <c r="C38" s="25"/>
    </row>
    <row r="39" spans="2:3" ht="12.75">
      <c r="B39" s="22" t="s">
        <v>44</v>
      </c>
      <c r="C39" s="25"/>
    </row>
    <row r="40" ht="12.75">
      <c r="C40" s="25"/>
    </row>
    <row r="41" spans="2:3" ht="12.75">
      <c r="B41" s="28" t="s">
        <v>96</v>
      </c>
      <c r="C41" s="25"/>
    </row>
    <row r="42" spans="2:3" ht="12.75">
      <c r="B42" s="22" t="s">
        <v>45</v>
      </c>
      <c r="C42" s="25"/>
    </row>
    <row r="43" spans="2:3" ht="12.75">
      <c r="B43" s="22" t="s">
        <v>46</v>
      </c>
      <c r="C43" s="25"/>
    </row>
    <row r="44" ht="12.75">
      <c r="C44" s="25"/>
    </row>
    <row r="45" spans="2:3" ht="12.75">
      <c r="B45" s="28" t="s">
        <v>104</v>
      </c>
      <c r="C45" s="25"/>
    </row>
    <row r="46" spans="2:3" ht="12.75">
      <c r="B46" s="22" t="s">
        <v>97</v>
      </c>
      <c r="C46" s="25"/>
    </row>
    <row r="47" ht="12.75">
      <c r="C47" s="25"/>
    </row>
    <row r="48" ht="12.75">
      <c r="B48" s="22" t="s">
        <v>111</v>
      </c>
    </row>
  </sheetData>
  <mergeCells count="4">
    <mergeCell ref="B7:I7"/>
    <mergeCell ref="B2:I2"/>
    <mergeCell ref="B3:I3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75" zoomScaleNormal="75" workbookViewId="0" topLeftCell="A25">
      <selection activeCell="L46" sqref="L46:L48"/>
    </sheetView>
  </sheetViews>
  <sheetFormatPr defaultColWidth="9.140625" defaultRowHeight="12.75"/>
  <cols>
    <col min="1" max="1" width="4.57421875" style="22" customWidth="1"/>
    <col min="2" max="2" width="53.8515625" style="22" customWidth="1"/>
    <col min="3" max="3" width="12.7109375" style="22" customWidth="1"/>
    <col min="4" max="4" width="21.140625" style="22" customWidth="1"/>
    <col min="5" max="5" width="11.8515625" style="22" customWidth="1"/>
    <col min="6" max="6" width="4.421875" style="22" customWidth="1"/>
    <col min="7" max="7" width="11.8515625" style="22" customWidth="1"/>
    <col min="8" max="16384" width="9.140625" style="22" customWidth="1"/>
  </cols>
  <sheetData>
    <row r="1" spans="2:9" ht="12.75">
      <c r="B1" s="68" t="s">
        <v>0</v>
      </c>
      <c r="C1" s="69"/>
      <c r="D1" s="69"/>
      <c r="E1" s="69"/>
      <c r="F1" s="69"/>
      <c r="G1" s="69"/>
      <c r="H1" s="24"/>
      <c r="I1" s="24"/>
    </row>
    <row r="2" spans="2:9" ht="12.75">
      <c r="B2" s="68" t="s">
        <v>1</v>
      </c>
      <c r="C2" s="69"/>
      <c r="D2" s="69"/>
      <c r="E2" s="69"/>
      <c r="F2" s="69"/>
      <c r="G2" s="69"/>
      <c r="H2" s="24"/>
      <c r="I2" s="24"/>
    </row>
    <row r="3" spans="2:9" ht="12.75">
      <c r="B3" s="23"/>
      <c r="C3" s="24"/>
      <c r="D3" s="24"/>
      <c r="E3" s="24"/>
      <c r="F3" s="24"/>
      <c r="G3" s="24"/>
      <c r="H3" s="24"/>
      <c r="I3" s="24"/>
    </row>
    <row r="4" spans="2:9" ht="12.75">
      <c r="B4" s="25"/>
      <c r="C4" s="25"/>
      <c r="D4" s="25"/>
      <c r="E4" s="25"/>
      <c r="F4" s="25"/>
      <c r="G4" s="25"/>
      <c r="H4" s="25"/>
      <c r="I4" s="25"/>
    </row>
    <row r="5" spans="2:9" ht="12.75">
      <c r="B5" s="68" t="s">
        <v>79</v>
      </c>
      <c r="C5" s="69"/>
      <c r="D5" s="69"/>
      <c r="E5" s="69"/>
      <c r="F5" s="69"/>
      <c r="G5" s="69"/>
      <c r="H5" s="24"/>
      <c r="I5" s="24"/>
    </row>
    <row r="6" spans="2:9" ht="12.75">
      <c r="B6" s="23"/>
      <c r="C6" s="23"/>
      <c r="D6" s="23"/>
      <c r="E6" s="23"/>
      <c r="F6" s="23"/>
      <c r="G6" s="23"/>
      <c r="H6" s="23"/>
      <c r="I6" s="24"/>
    </row>
    <row r="7" spans="2:9" ht="12.75">
      <c r="B7" s="66" t="s">
        <v>135</v>
      </c>
      <c r="C7" s="69"/>
      <c r="D7" s="69"/>
      <c r="E7" s="69"/>
      <c r="F7" s="69"/>
      <c r="G7" s="69"/>
      <c r="H7" s="27"/>
      <c r="I7" s="27"/>
    </row>
    <row r="8" spans="2:9" ht="12.75">
      <c r="B8" s="26"/>
      <c r="C8" s="24"/>
      <c r="D8" s="24"/>
      <c r="E8" s="24"/>
      <c r="F8" s="24"/>
      <c r="G8" s="24"/>
      <c r="H8" s="27"/>
      <c r="I8" s="27"/>
    </row>
    <row r="9" spans="2:9" ht="12.75">
      <c r="B9" s="26"/>
      <c r="C9" s="24"/>
      <c r="D9" s="24"/>
      <c r="E9" s="24"/>
      <c r="F9" s="24"/>
      <c r="G9" s="24"/>
      <c r="H9" s="27"/>
      <c r="I9" s="27"/>
    </row>
    <row r="10" spans="2:9" ht="12.75">
      <c r="B10" s="26"/>
      <c r="C10" s="27"/>
      <c r="D10" s="27"/>
      <c r="E10" s="27"/>
      <c r="F10" s="27"/>
      <c r="G10" s="27"/>
      <c r="H10" s="27"/>
      <c r="I10" s="27"/>
    </row>
    <row r="11" spans="3:7" ht="12.75">
      <c r="C11" s="23" t="s">
        <v>4</v>
      </c>
      <c r="D11" s="23" t="s">
        <v>5</v>
      </c>
      <c r="E11" s="28">
        <v>2007</v>
      </c>
      <c r="F11" s="28"/>
      <c r="G11" s="28">
        <v>2006</v>
      </c>
    </row>
    <row r="12" spans="1:7" ht="12.75">
      <c r="A12" s="22">
        <v>2</v>
      </c>
      <c r="B12" s="28" t="s">
        <v>47</v>
      </c>
      <c r="C12" s="29" t="s">
        <v>8</v>
      </c>
      <c r="D12" s="29" t="s">
        <v>8</v>
      </c>
      <c r="E12" s="29" t="s">
        <v>8</v>
      </c>
      <c r="F12" s="29"/>
      <c r="G12" s="29" t="s">
        <v>8</v>
      </c>
    </row>
    <row r="13" spans="2:7" ht="12.75">
      <c r="B13" s="22" t="s">
        <v>204</v>
      </c>
      <c r="C13" s="30">
        <v>496</v>
      </c>
      <c r="D13" s="31">
        <v>19</v>
      </c>
      <c r="E13" s="31">
        <f>C13+D13</f>
        <v>515</v>
      </c>
      <c r="F13" s="31"/>
      <c r="G13" s="31">
        <v>695</v>
      </c>
    </row>
    <row r="14" spans="2:7" ht="13.5" thickBot="1">
      <c r="B14" s="22" t="s">
        <v>48</v>
      </c>
      <c r="C14" s="30"/>
      <c r="D14" s="31"/>
      <c r="E14" s="31">
        <f>C14+D14</f>
        <v>0</v>
      </c>
      <c r="F14" s="31"/>
      <c r="G14" s="31">
        <v>28.81</v>
      </c>
    </row>
    <row r="15" spans="3:7" ht="13.5" thickTop="1">
      <c r="C15" s="32">
        <f>SUM(C13:C14)</f>
        <v>496</v>
      </c>
      <c r="D15" s="32">
        <f>SUM(D13:D14)</f>
        <v>19</v>
      </c>
      <c r="E15" s="33">
        <f>SUM(E13:E14)</f>
        <v>515</v>
      </c>
      <c r="F15" s="31"/>
      <c r="G15" s="32">
        <v>723.81</v>
      </c>
    </row>
    <row r="16" spans="2:7" ht="13.5" thickBot="1">
      <c r="B16" s="22" t="s">
        <v>205</v>
      </c>
      <c r="C16" s="30">
        <v>149</v>
      </c>
      <c r="D16" s="31">
        <v>19</v>
      </c>
      <c r="E16" s="31">
        <f>C16+D16</f>
        <v>168</v>
      </c>
      <c r="F16" s="31"/>
      <c r="G16" s="31">
        <v>515.49</v>
      </c>
    </row>
    <row r="17" spans="3:7" ht="14.25" thickBot="1" thickTop="1">
      <c r="C17" s="34">
        <f>C15-C16</f>
        <v>347</v>
      </c>
      <c r="D17" s="34">
        <f>D15-D16</f>
        <v>0</v>
      </c>
      <c r="E17" s="34">
        <f>E15-E16</f>
        <v>347</v>
      </c>
      <c r="F17" s="31"/>
      <c r="G17" s="38">
        <v>208.32</v>
      </c>
    </row>
    <row r="18" spans="3:7" ht="13.5" thickTop="1">
      <c r="C18" s="45"/>
      <c r="D18" s="45"/>
      <c r="E18" s="45"/>
      <c r="F18" s="31"/>
      <c r="G18" s="46"/>
    </row>
    <row r="19" spans="2:7" ht="12.75">
      <c r="B19" s="22" t="s">
        <v>49</v>
      </c>
      <c r="C19" s="39"/>
      <c r="D19" s="31"/>
      <c r="E19" s="31"/>
      <c r="F19" s="31"/>
      <c r="G19" s="31"/>
    </row>
    <row r="20" spans="2:7" ht="12.75">
      <c r="B20" s="22" t="s">
        <v>50</v>
      </c>
      <c r="C20" s="39"/>
      <c r="D20" s="31"/>
      <c r="E20" s="31"/>
      <c r="F20" s="31"/>
      <c r="G20" s="31"/>
    </row>
    <row r="21" spans="3:7" ht="12.75">
      <c r="C21" s="39"/>
      <c r="D21" s="31"/>
      <c r="E21" s="28">
        <v>2007</v>
      </c>
      <c r="F21" s="28"/>
      <c r="G21" s="28">
        <v>2006</v>
      </c>
    </row>
    <row r="22" spans="3:7" ht="12.75">
      <c r="C22" s="39"/>
      <c r="D22" s="31"/>
      <c r="E22" s="29" t="s">
        <v>8</v>
      </c>
      <c r="F22" s="29"/>
      <c r="G22" s="29" t="s">
        <v>8</v>
      </c>
    </row>
    <row r="23" spans="1:7" ht="12.75">
      <c r="A23" s="22">
        <v>3</v>
      </c>
      <c r="B23" s="28" t="s">
        <v>51</v>
      </c>
      <c r="C23" s="39"/>
      <c r="D23" s="31"/>
      <c r="E23" s="31"/>
      <c r="F23" s="31"/>
      <c r="G23" s="31"/>
    </row>
    <row r="24" spans="2:7" ht="12.75">
      <c r="B24" s="22" t="s">
        <v>5</v>
      </c>
      <c r="C24" s="39"/>
      <c r="D24" s="31"/>
      <c r="E24" s="31"/>
      <c r="F24" s="31"/>
      <c r="G24" s="31"/>
    </row>
    <row r="25" spans="2:7" ht="12.75">
      <c r="B25" s="22" t="s">
        <v>52</v>
      </c>
      <c r="C25" s="39"/>
      <c r="D25" s="31"/>
      <c r="E25" s="31">
        <v>3084</v>
      </c>
      <c r="F25" s="31"/>
      <c r="G25" s="31">
        <v>200</v>
      </c>
    </row>
    <row r="26" spans="2:7" ht="12.75">
      <c r="B26" s="22" t="s">
        <v>53</v>
      </c>
      <c r="C26" s="39"/>
      <c r="D26" s="31"/>
      <c r="E26" s="31">
        <v>967</v>
      </c>
      <c r="F26" s="31"/>
      <c r="G26" s="31">
        <v>930</v>
      </c>
    </row>
    <row r="27" spans="2:7" ht="12.75">
      <c r="B27" s="22" t="s">
        <v>54</v>
      </c>
      <c r="C27" s="39"/>
      <c r="D27" s="31"/>
      <c r="F27" s="31"/>
      <c r="G27" s="31"/>
    </row>
    <row r="28" spans="2:7" ht="13.5" thickBot="1">
      <c r="B28" s="22" t="s">
        <v>55</v>
      </c>
      <c r="C28" s="39"/>
      <c r="D28" s="31"/>
      <c r="E28" s="31">
        <v>72</v>
      </c>
      <c r="F28" s="31"/>
      <c r="G28" s="31">
        <v>836</v>
      </c>
    </row>
    <row r="29" spans="3:7" ht="14.25" thickBot="1" thickTop="1">
      <c r="C29" s="39"/>
      <c r="D29" s="31"/>
      <c r="E29" s="38">
        <f>SUM(E25:E28)</f>
        <v>4123</v>
      </c>
      <c r="F29" s="31"/>
      <c r="G29" s="38">
        <v>1966</v>
      </c>
    </row>
    <row r="30" ht="13.5" thickTop="1">
      <c r="C30" s="25"/>
    </row>
    <row r="31" spans="1:3" ht="12.75">
      <c r="A31" s="22">
        <v>4</v>
      </c>
      <c r="B31" s="28" t="s">
        <v>56</v>
      </c>
      <c r="C31" s="25"/>
    </row>
    <row r="32" ht="12.75">
      <c r="B32" s="22" t="s">
        <v>206</v>
      </c>
    </row>
    <row r="33" spans="2:7" ht="12.75">
      <c r="B33" s="22" t="s">
        <v>207</v>
      </c>
      <c r="C33" s="25"/>
      <c r="E33" s="40"/>
      <c r="G33" s="40"/>
    </row>
    <row r="34" spans="3:7" ht="12.75">
      <c r="C34" s="25"/>
      <c r="E34" s="40"/>
      <c r="G34" s="40"/>
    </row>
    <row r="36" spans="1:2" ht="12.75">
      <c r="A36" s="22">
        <v>5</v>
      </c>
      <c r="B36" s="28" t="s">
        <v>112</v>
      </c>
    </row>
    <row r="37" spans="5:7" ht="13.5" thickBot="1">
      <c r="E37" s="41">
        <v>14727</v>
      </c>
      <c r="F37" s="42"/>
      <c r="G37" s="41">
        <v>14802</v>
      </c>
    </row>
    <row r="38" spans="5:7" ht="13.5" thickTop="1">
      <c r="E38" s="44"/>
      <c r="F38" s="42"/>
      <c r="G38" s="44"/>
    </row>
    <row r="40" spans="1:2" ht="12.75">
      <c r="A40" s="22">
        <v>6</v>
      </c>
      <c r="B40" s="28" t="s">
        <v>113</v>
      </c>
    </row>
    <row r="41" ht="12.75">
      <c r="B41" s="22" t="s">
        <v>114</v>
      </c>
    </row>
    <row r="44" spans="1:7" ht="12.75">
      <c r="A44" s="22">
        <v>7</v>
      </c>
      <c r="B44" s="28" t="s">
        <v>115</v>
      </c>
      <c r="C44" s="25"/>
      <c r="G44" s="40"/>
    </row>
    <row r="45" spans="2:7" ht="12.75">
      <c r="B45" s="22" t="s">
        <v>57</v>
      </c>
      <c r="C45" s="25"/>
      <c r="G45" s="40"/>
    </row>
    <row r="46" spans="2:7" ht="13.5" thickBot="1">
      <c r="B46" s="22" t="s">
        <v>116</v>
      </c>
      <c r="C46" s="25"/>
      <c r="E46" s="41">
        <v>2186</v>
      </c>
      <c r="G46" s="42">
        <v>3307.39</v>
      </c>
    </row>
    <row r="47" spans="2:7" ht="14.25" thickBot="1" thickTop="1">
      <c r="B47" s="22" t="s">
        <v>58</v>
      </c>
      <c r="C47" s="25"/>
      <c r="E47" s="41">
        <v>264</v>
      </c>
      <c r="G47" s="43">
        <v>732.7</v>
      </c>
    </row>
    <row r="48" spans="2:7" ht="13.5" thickTop="1">
      <c r="B48" s="22" t="s">
        <v>224</v>
      </c>
      <c r="C48" s="25"/>
      <c r="D48" s="42"/>
      <c r="E48" s="42"/>
      <c r="G48" s="40"/>
    </row>
    <row r="49" spans="2:7" ht="12.75">
      <c r="B49" s="22" t="s">
        <v>59</v>
      </c>
      <c r="C49" s="25"/>
      <c r="D49" s="42"/>
      <c r="E49" s="42"/>
      <c r="G49" s="40"/>
    </row>
    <row r="50" spans="2:7" ht="12.75">
      <c r="B50" s="22" t="s">
        <v>60</v>
      </c>
      <c r="C50" s="25"/>
      <c r="D50" s="42"/>
      <c r="E50" s="42"/>
      <c r="G50" s="40"/>
    </row>
    <row r="52" spans="1:5" ht="12.75">
      <c r="A52" s="22">
        <v>8</v>
      </c>
      <c r="B52" s="28" t="s">
        <v>61</v>
      </c>
      <c r="C52" s="25"/>
      <c r="D52" s="42"/>
      <c r="E52" s="42"/>
    </row>
    <row r="53" spans="2:5" ht="12.75">
      <c r="B53" s="22" t="s">
        <v>62</v>
      </c>
      <c r="C53" s="25"/>
      <c r="D53" s="42"/>
      <c r="E53" s="42"/>
    </row>
    <row r="54" spans="3:5" ht="12.75">
      <c r="C54" s="25"/>
      <c r="D54" s="42"/>
      <c r="E54" s="42"/>
    </row>
    <row r="56" spans="1:7" ht="12.75">
      <c r="A56" s="22">
        <v>9</v>
      </c>
      <c r="B56" s="28" t="s">
        <v>117</v>
      </c>
      <c r="C56" s="25"/>
      <c r="D56" s="42"/>
      <c r="E56" s="42" t="s">
        <v>202</v>
      </c>
      <c r="G56" s="42" t="s">
        <v>137</v>
      </c>
    </row>
    <row r="57" spans="3:4" ht="12.75">
      <c r="C57" s="25"/>
      <c r="D57" s="42"/>
    </row>
    <row r="58" spans="2:7" ht="13.5" thickBot="1">
      <c r="B58" s="22" t="s">
        <v>131</v>
      </c>
      <c r="C58" s="25"/>
      <c r="E58" s="41">
        <v>25</v>
      </c>
      <c r="G58" s="41">
        <v>25</v>
      </c>
    </row>
    <row r="59" spans="3:7" ht="13.5" thickTop="1">
      <c r="C59" s="25"/>
      <c r="E59" s="42"/>
      <c r="G59" s="42"/>
    </row>
    <row r="60" spans="2:7" ht="13.5" thickBot="1">
      <c r="B60" s="22" t="s">
        <v>63</v>
      </c>
      <c r="C60" s="25"/>
      <c r="E60" s="41">
        <v>25</v>
      </c>
      <c r="G60" s="41">
        <v>25</v>
      </c>
    </row>
    <row r="61" ht="13.5" thickTop="1">
      <c r="C61" s="25"/>
    </row>
    <row r="62" ht="12.75">
      <c r="C62" s="25"/>
    </row>
    <row r="63" spans="2:3" ht="12.75">
      <c r="B63" s="22" t="s">
        <v>127</v>
      </c>
      <c r="C63" s="25"/>
    </row>
    <row r="64" spans="2:3" ht="12.75">
      <c r="B64" s="22" t="s">
        <v>128</v>
      </c>
      <c r="C64" s="25"/>
    </row>
    <row r="65" spans="2:3" ht="12.75">
      <c r="B65" s="22" t="s">
        <v>129</v>
      </c>
      <c r="C65" s="25"/>
    </row>
    <row r="67" ht="12.75">
      <c r="B67" s="22" t="s">
        <v>111</v>
      </c>
    </row>
  </sheetData>
  <mergeCells count="4">
    <mergeCell ref="B1:G1"/>
    <mergeCell ref="B2:G2"/>
    <mergeCell ref="B5:G5"/>
    <mergeCell ref="B7:G7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22">
      <selection activeCell="D40" sqref="D40"/>
    </sheetView>
  </sheetViews>
  <sheetFormatPr defaultColWidth="9.140625" defaultRowHeight="12.75"/>
  <cols>
    <col min="1" max="1" width="4.8515625" style="22" customWidth="1"/>
    <col min="2" max="2" width="9.140625" style="22" customWidth="1"/>
    <col min="3" max="3" width="53.00390625" style="22" customWidth="1"/>
    <col min="4" max="4" width="14.8515625" style="22" bestFit="1" customWidth="1"/>
    <col min="5" max="5" width="10.00390625" style="22" bestFit="1" customWidth="1"/>
    <col min="6" max="6" width="11.00390625" style="22" bestFit="1" customWidth="1"/>
    <col min="7" max="7" width="17.421875" style="22" bestFit="1" customWidth="1"/>
    <col min="8" max="16384" width="9.140625" style="22" customWidth="1"/>
  </cols>
  <sheetData>
    <row r="1" spans="2:9" ht="12.75">
      <c r="B1" s="68" t="s">
        <v>0</v>
      </c>
      <c r="C1" s="69"/>
      <c r="D1" s="69"/>
      <c r="E1" s="69"/>
      <c r="F1" s="69"/>
      <c r="G1" s="69"/>
      <c r="H1" s="24"/>
      <c r="I1" s="24"/>
    </row>
    <row r="2" spans="2:9" ht="12.75">
      <c r="B2" s="68" t="s">
        <v>1</v>
      </c>
      <c r="C2" s="69"/>
      <c r="D2" s="69"/>
      <c r="E2" s="69"/>
      <c r="F2" s="69"/>
      <c r="G2" s="69"/>
      <c r="H2" s="24"/>
      <c r="I2" s="24"/>
    </row>
    <row r="3" spans="2:9" ht="12.75">
      <c r="B3" s="23"/>
      <c r="C3" s="24"/>
      <c r="D3" s="24"/>
      <c r="E3" s="24"/>
      <c r="F3" s="24"/>
      <c r="G3" s="24"/>
      <c r="H3" s="24"/>
      <c r="I3" s="24"/>
    </row>
    <row r="4" spans="2:9" ht="12.75">
      <c r="B4" s="25"/>
      <c r="C4" s="25"/>
      <c r="D4" s="25"/>
      <c r="E4" s="25"/>
      <c r="F4" s="25"/>
      <c r="G4" s="25"/>
      <c r="H4" s="25"/>
      <c r="I4" s="25"/>
    </row>
    <row r="5" spans="2:9" ht="12.75">
      <c r="B5" s="68" t="s">
        <v>79</v>
      </c>
      <c r="C5" s="69"/>
      <c r="D5" s="69"/>
      <c r="E5" s="69"/>
      <c r="F5" s="69"/>
      <c r="G5" s="69"/>
      <c r="H5" s="24"/>
      <c r="I5" s="24"/>
    </row>
    <row r="6" spans="2:8" ht="12.75">
      <c r="B6" s="23"/>
      <c r="C6" s="23"/>
      <c r="D6" s="23"/>
      <c r="E6" s="23"/>
      <c r="F6" s="23"/>
      <c r="G6" s="23"/>
      <c r="H6" s="23"/>
    </row>
    <row r="7" spans="2:9" ht="12.75">
      <c r="B7" s="66" t="s">
        <v>201</v>
      </c>
      <c r="C7" s="69"/>
      <c r="D7" s="69"/>
      <c r="E7" s="69"/>
      <c r="F7" s="69"/>
      <c r="G7" s="69"/>
      <c r="H7" s="24"/>
      <c r="I7" s="24"/>
    </row>
    <row r="8" spans="2:9" ht="12.75">
      <c r="B8" s="26"/>
      <c r="C8" s="24"/>
      <c r="D8" s="24"/>
      <c r="E8" s="24"/>
      <c r="F8" s="24"/>
      <c r="G8" s="24"/>
      <c r="H8" s="24"/>
      <c r="I8" s="24"/>
    </row>
    <row r="9" spans="2:9" ht="12.75">
      <c r="B9" s="26"/>
      <c r="C9" s="24"/>
      <c r="D9" s="24"/>
      <c r="E9" s="24"/>
      <c r="F9" s="24"/>
      <c r="G9" s="24"/>
      <c r="H9" s="24"/>
      <c r="I9" s="24"/>
    </row>
    <row r="10" spans="2:9" ht="12.75">
      <c r="B10" s="26"/>
      <c r="C10" s="27"/>
      <c r="D10" s="27"/>
      <c r="E10" s="27"/>
      <c r="F10" s="27"/>
      <c r="G10" s="27"/>
      <c r="H10" s="27"/>
      <c r="I10" s="27"/>
    </row>
    <row r="11" spans="2:9" ht="12.75">
      <c r="B11" s="26"/>
      <c r="C11" s="27"/>
      <c r="D11" s="28">
        <v>2007</v>
      </c>
      <c r="E11" s="28"/>
      <c r="F11" s="28">
        <v>2006</v>
      </c>
      <c r="G11" s="27"/>
      <c r="H11" s="27"/>
      <c r="I11" s="27"/>
    </row>
    <row r="12" spans="4:6" ht="12.75">
      <c r="D12" s="29" t="s">
        <v>8</v>
      </c>
      <c r="E12" s="29"/>
      <c r="F12" s="29" t="s">
        <v>8</v>
      </c>
    </row>
    <row r="13" spans="1:4" ht="12.75">
      <c r="A13" s="22">
        <v>10</v>
      </c>
      <c r="B13" s="28" t="s">
        <v>118</v>
      </c>
      <c r="C13" s="25"/>
      <c r="D13" s="47"/>
    </row>
    <row r="14" spans="2:6" ht="13.5" thickBot="1">
      <c r="B14" s="22" t="s">
        <v>64</v>
      </c>
      <c r="C14" s="25"/>
      <c r="D14" s="48">
        <v>168</v>
      </c>
      <c r="F14" s="41">
        <v>515.49</v>
      </c>
    </row>
    <row r="15" spans="3:6" ht="13.5" thickTop="1">
      <c r="C15" s="25"/>
      <c r="D15" s="51"/>
      <c r="F15" s="44"/>
    </row>
    <row r="16" spans="3:4" ht="12.75">
      <c r="C16" s="25"/>
      <c r="D16" s="49"/>
    </row>
    <row r="17" spans="2:4" ht="12.75">
      <c r="B17" s="22" t="s">
        <v>218</v>
      </c>
      <c r="C17" s="25"/>
      <c r="D17" s="49"/>
    </row>
    <row r="18" spans="2:6" ht="13.5" thickBot="1">
      <c r="B18" s="22" t="s">
        <v>219</v>
      </c>
      <c r="C18" s="25"/>
      <c r="D18" s="48">
        <v>2478</v>
      </c>
      <c r="F18" s="41">
        <v>2494.2</v>
      </c>
    </row>
    <row r="19" spans="2:5" ht="13.5" thickTop="1">
      <c r="B19" s="22" t="s">
        <v>220</v>
      </c>
      <c r="C19" s="25"/>
      <c r="D19" s="49"/>
      <c r="E19" s="42"/>
    </row>
    <row r="20" spans="3:5" ht="12.75">
      <c r="C20" s="25"/>
      <c r="D20" s="49"/>
      <c r="E20" s="42"/>
    </row>
    <row r="21" spans="3:5" ht="12.75">
      <c r="C21" s="25"/>
      <c r="D21" s="49"/>
      <c r="E21" s="42"/>
    </row>
    <row r="22" spans="3:5" ht="12.75">
      <c r="C22" s="25"/>
      <c r="D22" s="49"/>
      <c r="E22" s="42"/>
    </row>
    <row r="23" spans="1:5" ht="12.75">
      <c r="A23" s="22">
        <v>11</v>
      </c>
      <c r="B23" s="28" t="s">
        <v>65</v>
      </c>
      <c r="C23" s="25"/>
      <c r="D23" s="49"/>
      <c r="E23" s="42"/>
    </row>
    <row r="24" spans="2:6" ht="13.5" thickBot="1">
      <c r="B24" s="22" t="s">
        <v>119</v>
      </c>
      <c r="C24" s="25"/>
      <c r="D24" s="48">
        <v>12631</v>
      </c>
      <c r="F24" s="41">
        <v>4338</v>
      </c>
    </row>
    <row r="25" spans="3:6" ht="13.5" thickTop="1">
      <c r="C25" s="25"/>
      <c r="D25" s="51"/>
      <c r="F25" s="44"/>
    </row>
    <row r="26" spans="3:10" ht="12.75">
      <c r="C26" s="25"/>
      <c r="D26" s="49"/>
      <c r="E26" s="42"/>
      <c r="J26" s="4"/>
    </row>
    <row r="27" spans="1:10" ht="13.5" thickBot="1">
      <c r="A27" s="22">
        <v>12</v>
      </c>
      <c r="B27" s="28" t="s">
        <v>120</v>
      </c>
      <c r="C27" s="25"/>
      <c r="D27" s="49"/>
      <c r="E27" s="42"/>
      <c r="J27" s="4"/>
    </row>
    <row r="28" spans="2:10" ht="13.5" thickTop="1">
      <c r="B28" s="22" t="s">
        <v>66</v>
      </c>
      <c r="C28" s="25"/>
      <c r="D28" s="49">
        <v>0</v>
      </c>
      <c r="F28" s="42">
        <v>571.05</v>
      </c>
      <c r="J28" s="5"/>
    </row>
    <row r="29" spans="2:6" ht="13.5" thickBot="1">
      <c r="B29" s="22" t="s">
        <v>67</v>
      </c>
      <c r="C29" s="25"/>
      <c r="D29" s="49">
        <v>5117</v>
      </c>
      <c r="F29" s="42">
        <v>2974.79</v>
      </c>
    </row>
    <row r="30" spans="3:6" ht="14.25" thickBot="1" thickTop="1">
      <c r="C30" s="25"/>
      <c r="D30" s="50">
        <f>SUM(D28:D29)</f>
        <v>5117</v>
      </c>
      <c r="F30" s="43">
        <v>3545.84</v>
      </c>
    </row>
    <row r="31" spans="3:6" ht="13.5" thickTop="1">
      <c r="C31" s="25"/>
      <c r="D31" s="51"/>
      <c r="F31" s="44"/>
    </row>
    <row r="32" spans="3:6" ht="12.75">
      <c r="C32" s="25"/>
      <c r="D32" s="51"/>
      <c r="F32" s="44"/>
    </row>
    <row r="33" spans="1:5" ht="12.75">
      <c r="A33" s="29" t="s">
        <v>222</v>
      </c>
      <c r="B33" s="28" t="s">
        <v>225</v>
      </c>
      <c r="C33" s="25"/>
      <c r="D33" s="49"/>
      <c r="E33" s="42"/>
    </row>
    <row r="34" spans="2:6" ht="12.75">
      <c r="B34" s="22" t="s">
        <v>66</v>
      </c>
      <c r="C34" s="25"/>
      <c r="D34" s="49">
        <v>0</v>
      </c>
      <c r="F34" s="56" t="s">
        <v>223</v>
      </c>
    </row>
    <row r="35" spans="2:6" ht="13.5" thickBot="1">
      <c r="B35" s="22" t="s">
        <v>67</v>
      </c>
      <c r="C35" s="25"/>
      <c r="D35" s="49">
        <v>1501</v>
      </c>
      <c r="F35" s="56" t="s">
        <v>223</v>
      </c>
    </row>
    <row r="36" spans="3:6" ht="14.25" thickBot="1" thickTop="1">
      <c r="C36" s="25"/>
      <c r="D36" s="50">
        <f>SUM(D34:D35)</f>
        <v>1501</v>
      </c>
      <c r="F36" s="57" t="s">
        <v>223</v>
      </c>
    </row>
    <row r="37" spans="3:6" ht="13.5" thickTop="1">
      <c r="C37" s="25"/>
      <c r="D37" s="51"/>
      <c r="F37" s="44"/>
    </row>
    <row r="38" spans="3:6" ht="12.75">
      <c r="C38" s="25"/>
      <c r="D38" s="51"/>
      <c r="F38" s="44"/>
    </row>
    <row r="39" spans="1:6" ht="12.75">
      <c r="A39" s="22">
        <v>13</v>
      </c>
      <c r="B39" s="28" t="s">
        <v>132</v>
      </c>
      <c r="C39" s="25"/>
      <c r="D39" s="51"/>
      <c r="F39" s="44"/>
    </row>
    <row r="40" spans="2:6" ht="12.75">
      <c r="B40" s="22" t="s">
        <v>216</v>
      </c>
      <c r="C40" s="25"/>
      <c r="D40" s="51">
        <f>D43-D42</f>
        <v>11435</v>
      </c>
      <c r="F40" s="44"/>
    </row>
    <row r="41" spans="2:6" ht="12.75">
      <c r="B41" s="22" t="s">
        <v>133</v>
      </c>
      <c r="C41" s="25"/>
      <c r="D41" s="51"/>
      <c r="F41" s="44"/>
    </row>
    <row r="42" spans="2:6" ht="13.5" thickBot="1">
      <c r="B42" s="22" t="s">
        <v>134</v>
      </c>
      <c r="C42" s="25"/>
      <c r="D42" s="51">
        <v>6500</v>
      </c>
      <c r="F42" s="44"/>
    </row>
    <row r="43" spans="2:6" ht="14.25" thickBot="1" thickTop="1">
      <c r="B43" s="22" t="s">
        <v>208</v>
      </c>
      <c r="C43" s="25"/>
      <c r="D43" s="50">
        <v>17935</v>
      </c>
      <c r="F43" s="44"/>
    </row>
    <row r="44" spans="3:6" ht="13.5" thickTop="1">
      <c r="C44" s="25"/>
      <c r="D44" s="51"/>
      <c r="F44" s="44"/>
    </row>
    <row r="45" spans="3:4" ht="12.75">
      <c r="C45" s="25"/>
      <c r="D45" s="49"/>
    </row>
    <row r="46" spans="1:4" ht="12.75">
      <c r="A46" s="22">
        <v>14</v>
      </c>
      <c r="B46" s="28" t="s">
        <v>68</v>
      </c>
      <c r="C46" s="25"/>
      <c r="D46" s="47"/>
    </row>
    <row r="47" spans="2:4" ht="12.75">
      <c r="B47" s="22" t="s">
        <v>121</v>
      </c>
      <c r="C47" s="25"/>
      <c r="D47" s="47"/>
    </row>
    <row r="48" spans="4:7" ht="12.75">
      <c r="D48" s="52" t="s">
        <v>138</v>
      </c>
      <c r="E48" s="29" t="s">
        <v>69</v>
      </c>
      <c r="F48" s="29" t="s">
        <v>70</v>
      </c>
      <c r="G48" s="53">
        <v>39355</v>
      </c>
    </row>
    <row r="49" spans="4:7" ht="12.75">
      <c r="D49" s="54" t="s">
        <v>8</v>
      </c>
      <c r="E49" s="29" t="s">
        <v>8</v>
      </c>
      <c r="F49" s="29" t="s">
        <v>8</v>
      </c>
      <c r="G49" s="29" t="s">
        <v>8</v>
      </c>
    </row>
    <row r="50" spans="2:7" ht="12.75">
      <c r="B50" s="22" t="s">
        <v>71</v>
      </c>
      <c r="D50" s="54">
        <v>2841</v>
      </c>
      <c r="E50" s="30">
        <v>336</v>
      </c>
      <c r="F50" s="30">
        <v>0</v>
      </c>
      <c r="G50" s="30">
        <f>D50+E50-F50</f>
        <v>3177</v>
      </c>
    </row>
    <row r="51" spans="2:7" ht="12.75">
      <c r="B51" s="22" t="s">
        <v>209</v>
      </c>
      <c r="D51" s="54"/>
      <c r="E51" s="30">
        <v>3846</v>
      </c>
      <c r="F51" s="30">
        <v>566</v>
      </c>
      <c r="G51" s="30">
        <f>D51+E51-F51</f>
        <v>3280</v>
      </c>
    </row>
    <row r="52" spans="2:7" ht="13.5" thickBot="1">
      <c r="B52" s="22" t="s">
        <v>16</v>
      </c>
      <c r="D52" s="54"/>
      <c r="E52" s="30">
        <v>964</v>
      </c>
      <c r="F52" s="30">
        <v>964</v>
      </c>
      <c r="G52" s="30">
        <v>0</v>
      </c>
    </row>
    <row r="53" spans="4:7" ht="14.25" thickBot="1" thickTop="1">
      <c r="D53" s="55">
        <f>SUM(D50:D52)</f>
        <v>2841</v>
      </c>
      <c r="E53" s="34">
        <f>SUM(E50:E52)</f>
        <v>5146</v>
      </c>
      <c r="F53" s="34">
        <f>SUM(F50:F52)</f>
        <v>1530</v>
      </c>
      <c r="G53" s="34">
        <f>SUM(G50:G52)</f>
        <v>6457</v>
      </c>
    </row>
    <row r="54" spans="4:7" ht="13.5" thickTop="1">
      <c r="D54" s="60"/>
      <c r="E54" s="45"/>
      <c r="F54" s="45"/>
      <c r="G54" s="45"/>
    </row>
    <row r="55" ht="12.75">
      <c r="C55" s="25"/>
    </row>
    <row r="56" spans="1:3" ht="12.75">
      <c r="A56" s="22">
        <v>15</v>
      </c>
      <c r="B56" s="28" t="s">
        <v>73</v>
      </c>
      <c r="C56" s="25"/>
    </row>
    <row r="57" spans="5:7" ht="12.75">
      <c r="E57" s="29" t="s">
        <v>74</v>
      </c>
      <c r="F57" s="29" t="s">
        <v>4</v>
      </c>
      <c r="G57" s="29"/>
    </row>
    <row r="58" spans="5:7" ht="12.75">
      <c r="E58" s="29" t="s">
        <v>75</v>
      </c>
      <c r="F58" s="29" t="s">
        <v>75</v>
      </c>
      <c r="G58" s="29" t="s">
        <v>130</v>
      </c>
    </row>
    <row r="59" spans="5:7" ht="12.75">
      <c r="E59" s="29"/>
      <c r="F59" s="29"/>
      <c r="G59" s="29" t="s">
        <v>8</v>
      </c>
    </row>
    <row r="60" spans="2:7" ht="12.75">
      <c r="B60" s="22" t="s">
        <v>126</v>
      </c>
      <c r="E60" s="56"/>
      <c r="F60" s="56">
        <v>25</v>
      </c>
      <c r="G60" s="56">
        <v>25</v>
      </c>
    </row>
    <row r="61" spans="2:7" ht="12.75">
      <c r="B61" s="22" t="s">
        <v>76</v>
      </c>
      <c r="E61" s="56">
        <v>6457</v>
      </c>
      <c r="F61" s="56">
        <f>25724-1196</f>
        <v>24528</v>
      </c>
      <c r="G61" s="56">
        <f>SUM(E61:F61)</f>
        <v>30985</v>
      </c>
    </row>
    <row r="62" spans="2:11" ht="12.75">
      <c r="B62" s="22" t="s">
        <v>77</v>
      </c>
      <c r="E62" s="56"/>
      <c r="F62" s="56">
        <v>-5117</v>
      </c>
      <c r="G62" s="56">
        <f>SUM(E62:F62)</f>
        <v>-5117</v>
      </c>
      <c r="K62" s="56"/>
    </row>
    <row r="63" spans="3:7" ht="13.5" thickBot="1">
      <c r="C63" s="22" t="s">
        <v>210</v>
      </c>
      <c r="E63" s="56"/>
      <c r="F63" s="56">
        <v>-1501</v>
      </c>
      <c r="G63" s="56">
        <f>SUM(E63:F63)</f>
        <v>-1501</v>
      </c>
    </row>
    <row r="64" spans="2:7" ht="14.25" thickBot="1" thickTop="1">
      <c r="B64" s="22" t="s">
        <v>78</v>
      </c>
      <c r="E64" s="57">
        <f>SUM(E60:E63)</f>
        <v>6457</v>
      </c>
      <c r="F64" s="57">
        <f>SUM(F60:F63)</f>
        <v>17935</v>
      </c>
      <c r="G64" s="57">
        <f>SUM(G60:G63)</f>
        <v>24392</v>
      </c>
    </row>
    <row r="65" spans="5:7" ht="13.5" thickTop="1">
      <c r="E65" s="59"/>
      <c r="F65" s="59"/>
      <c r="G65" s="59"/>
    </row>
    <row r="66" spans="5:7" ht="12.75">
      <c r="E66" s="59"/>
      <c r="F66" s="59"/>
      <c r="G66" s="59"/>
    </row>
    <row r="68" spans="1:3" ht="12.75">
      <c r="A68" s="22">
        <v>16</v>
      </c>
      <c r="B68" s="28" t="s">
        <v>72</v>
      </c>
      <c r="C68" s="25"/>
    </row>
    <row r="69" spans="2:3" ht="12.75">
      <c r="B69" s="28"/>
      <c r="C69" s="25"/>
    </row>
    <row r="70" spans="2:3" ht="12.75">
      <c r="B70" s="22" t="s">
        <v>122</v>
      </c>
      <c r="C70" s="25"/>
    </row>
    <row r="71" spans="2:7" ht="12.75">
      <c r="B71" s="22" t="s">
        <v>123</v>
      </c>
      <c r="C71" s="25"/>
      <c r="G71" s="58"/>
    </row>
    <row r="72" spans="2:3" ht="12.75">
      <c r="B72" s="22" t="s">
        <v>124</v>
      </c>
      <c r="C72" s="25"/>
    </row>
    <row r="73" spans="2:3" ht="12.75">
      <c r="B73" s="22" t="s">
        <v>125</v>
      </c>
      <c r="C73" s="25"/>
    </row>
  </sheetData>
  <mergeCells count="4">
    <mergeCell ref="B1:G1"/>
    <mergeCell ref="B2:G2"/>
    <mergeCell ref="B5:G5"/>
    <mergeCell ref="B7:G7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51"/>
  <sheetViews>
    <sheetView workbookViewId="0" topLeftCell="A34">
      <selection activeCell="C51" sqref="C51"/>
    </sheetView>
  </sheetViews>
  <sheetFormatPr defaultColWidth="9.140625" defaultRowHeight="12.75"/>
  <cols>
    <col min="3" max="3" width="9.28125" style="0" bestFit="1" customWidth="1"/>
  </cols>
  <sheetData>
    <row r="3" ht="12.75">
      <c r="E3" s="16" t="s">
        <v>173</v>
      </c>
    </row>
    <row r="4" ht="12.75">
      <c r="E4" s="11"/>
    </row>
    <row r="5" ht="12.75">
      <c r="D5" s="16" t="s">
        <v>174</v>
      </c>
    </row>
    <row r="6" ht="12.75">
      <c r="B6" s="11"/>
    </row>
    <row r="7" ht="12.75">
      <c r="B7" s="11"/>
    </row>
    <row r="8" ht="12.75">
      <c r="B8" s="12" t="s">
        <v>203</v>
      </c>
    </row>
    <row r="9" ht="12.75">
      <c r="B9" s="12" t="s">
        <v>175</v>
      </c>
    </row>
    <row r="10" ht="12.75">
      <c r="B10" s="12"/>
    </row>
    <row r="11" ht="15">
      <c r="B11" s="13" t="s">
        <v>144</v>
      </c>
    </row>
    <row r="12" ht="12.75">
      <c r="B12" s="12" t="s">
        <v>155</v>
      </c>
    </row>
    <row r="13" ht="12.75">
      <c r="B13" s="12" t="s">
        <v>156</v>
      </c>
    </row>
    <row r="14" ht="12.75">
      <c r="B14" s="12" t="s">
        <v>157</v>
      </c>
    </row>
    <row r="15" ht="12.75">
      <c r="B15" s="12"/>
    </row>
    <row r="16" ht="12.75">
      <c r="B16" s="12"/>
    </row>
    <row r="17" ht="12.75">
      <c r="B17" s="12" t="s">
        <v>145</v>
      </c>
    </row>
    <row r="18" ht="12.75">
      <c r="B18" s="14" t="s">
        <v>146</v>
      </c>
    </row>
    <row r="19" ht="12.75">
      <c r="B19" s="14" t="s">
        <v>158</v>
      </c>
    </row>
    <row r="20" ht="12.75">
      <c r="B20" s="14" t="s">
        <v>159</v>
      </c>
    </row>
    <row r="21" ht="12.75">
      <c r="B21" s="14" t="s">
        <v>160</v>
      </c>
    </row>
    <row r="22" ht="12.75">
      <c r="B22" s="14"/>
    </row>
    <row r="23" ht="12.75">
      <c r="B23" s="14"/>
    </row>
    <row r="24" ht="15">
      <c r="B24" s="13" t="s">
        <v>147</v>
      </c>
    </row>
    <row r="25" ht="12.75">
      <c r="B25" s="12" t="s">
        <v>161</v>
      </c>
    </row>
    <row r="26" ht="12.75">
      <c r="B26" s="15" t="s">
        <v>165</v>
      </c>
    </row>
    <row r="27" ht="12.75">
      <c r="B27" s="15" t="s">
        <v>162</v>
      </c>
    </row>
    <row r="28" ht="12.75">
      <c r="B28" s="15" t="s">
        <v>163</v>
      </c>
    </row>
    <row r="29" ht="12.75">
      <c r="B29" s="12" t="s">
        <v>166</v>
      </c>
    </row>
    <row r="30" ht="12.75">
      <c r="B30" s="12" t="s">
        <v>164</v>
      </c>
    </row>
    <row r="31" ht="12.75">
      <c r="B31" s="12"/>
    </row>
    <row r="32" ht="12.75">
      <c r="B32" s="12"/>
    </row>
    <row r="33" ht="15">
      <c r="B33" s="13" t="s">
        <v>148</v>
      </c>
    </row>
    <row r="34" ht="12.75">
      <c r="B34" s="12" t="s">
        <v>149</v>
      </c>
    </row>
    <row r="35" ht="12.75">
      <c r="B35" s="12"/>
    </row>
    <row r="36" ht="12.75">
      <c r="B36" s="12" t="s">
        <v>150</v>
      </c>
    </row>
    <row r="37" ht="12.75">
      <c r="B37" s="14" t="s">
        <v>151</v>
      </c>
    </row>
    <row r="38" ht="12.75">
      <c r="B38" s="14" t="s">
        <v>167</v>
      </c>
    </row>
    <row r="39" ht="12.75">
      <c r="B39" s="14" t="s">
        <v>168</v>
      </c>
    </row>
    <row r="40" ht="12.75">
      <c r="B40" s="12" t="s">
        <v>169</v>
      </c>
    </row>
    <row r="41" ht="12.75">
      <c r="B41" s="12" t="s">
        <v>170</v>
      </c>
    </row>
    <row r="42" ht="12.75">
      <c r="B42" s="12" t="s">
        <v>171</v>
      </c>
    </row>
    <row r="43" ht="12.75">
      <c r="B43" s="12"/>
    </row>
    <row r="44" spans="2:3" ht="12.75">
      <c r="B44" s="11" t="s">
        <v>152</v>
      </c>
      <c r="C44" t="s">
        <v>176</v>
      </c>
    </row>
    <row r="45" ht="12.75">
      <c r="B45" s="11"/>
    </row>
    <row r="46" spans="2:3" ht="12.75">
      <c r="B46" s="11" t="s">
        <v>153</v>
      </c>
      <c r="C46" t="s">
        <v>177</v>
      </c>
    </row>
    <row r="47" spans="2:3" ht="12.75">
      <c r="B47" s="11"/>
      <c r="C47" t="s">
        <v>178</v>
      </c>
    </row>
    <row r="48" spans="2:3" ht="12.75">
      <c r="B48" s="11"/>
      <c r="C48" t="s">
        <v>179</v>
      </c>
    </row>
    <row r="49" ht="12.75">
      <c r="B49" s="11"/>
    </row>
    <row r="50" ht="12.75">
      <c r="B50" s="11"/>
    </row>
    <row r="51" spans="2:3" ht="12.75">
      <c r="B51" s="11" t="s">
        <v>154</v>
      </c>
      <c r="C51" s="17"/>
    </row>
  </sheetData>
  <printOptions/>
  <pageMargins left="0.75" right="0.75" top="1" bottom="1" header="0.5" footer="0.5"/>
  <pageSetup fitToHeight="1" fitToWidth="1"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A.W.Dinkenor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Dinkenor</dc:creator>
  <cp:keywords/>
  <dc:description/>
  <cp:lastModifiedBy>Mr Martin</cp:lastModifiedBy>
  <cp:lastPrinted>2007-11-06T19:02:52Z</cp:lastPrinted>
  <dcterms:created xsi:type="dcterms:W3CDTF">2006-02-12T10:03:17Z</dcterms:created>
  <dcterms:modified xsi:type="dcterms:W3CDTF">2007-11-06T19:03:45Z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